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3. ЦПБ\United Nations Development Programme №4\Тендер №5 — копия\"/>
    </mc:Choice>
  </mc:AlternateContent>
  <xr:revisionPtr revIDLastSave="0" documentId="13_ncr:1_{041CD4EC-CDA6-4135-BBBD-CF7DA86691B5}" xr6:coauthVersionLast="45" xr6:coauthVersionMax="47" xr10:uidLastSave="{00000000-0000-0000-0000-000000000000}"/>
  <bookViews>
    <workbookView xWindow="-120" yWindow="-120" windowWidth="29040" windowHeight="15840" tabRatio="671" activeTab="3" xr2:uid="{00000000-000D-0000-FFFF-FFFF00000000}"/>
  </bookViews>
  <sheets>
    <sheet name="01_Demo-days" sheetId="3" r:id="rId1"/>
    <sheet name="02_Practical_Workshop" sheetId="15" r:id="rId2"/>
    <sheet name="03_Info-days " sheetId="14" r:id="rId3"/>
    <sheet name="04_Networking Event " sheetId="16" r:id="rId4"/>
    <sheet name="Coffee breaks" sheetId="6" state="hidden" r:id="rId5"/>
    <sheet name="Фуршет вечеря" sheetId="7" state="hidden" r:id="rId6"/>
    <sheet name="Accommodation details" sheetId="8" state="hidden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12" roundtripDataChecksum="qBCBU0rkreLuz4GG+OMB3IWMXelzJK91G4Z9K0csMf0="/>
    </ext>
  </extLst>
</workbook>
</file>

<file path=xl/calcChain.xml><?xml version="1.0" encoding="utf-8"?>
<calcChain xmlns="http://schemas.openxmlformats.org/spreadsheetml/2006/main">
  <c r="H23" i="16" l="1"/>
  <c r="H22" i="16"/>
  <c r="H20" i="16"/>
  <c r="H19" i="16"/>
  <c r="H17" i="16"/>
  <c r="H15" i="16"/>
  <c r="H13" i="16"/>
  <c r="H21" i="15"/>
  <c r="H20" i="15"/>
  <c r="H23" i="15"/>
  <c r="H15" i="15"/>
  <c r="H24" i="15"/>
  <c r="H18" i="15"/>
  <c r="H16" i="15"/>
  <c r="H13" i="15"/>
  <c r="H20" i="14"/>
  <c r="H19" i="14"/>
  <c r="H16" i="14"/>
  <c r="H17" i="14"/>
  <c r="H15" i="14"/>
  <c r="H13" i="14"/>
  <c r="H19" i="3"/>
  <c r="H21" i="3"/>
  <c r="H22" i="3"/>
  <c r="H15" i="3"/>
  <c r="H13" i="3"/>
  <c r="H17" i="3"/>
  <c r="D14" i="8"/>
  <c r="C14" i="8"/>
  <c r="H24" i="7"/>
  <c r="G24" i="7"/>
  <c r="H23" i="7"/>
  <c r="G23" i="7"/>
  <c r="H22" i="7"/>
  <c r="G22" i="7"/>
  <c r="H20" i="7"/>
  <c r="G20" i="7"/>
  <c r="H19" i="7"/>
  <c r="G19" i="7"/>
  <c r="H18" i="7"/>
  <c r="G18" i="7"/>
  <c r="H17" i="7"/>
  <c r="G17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3" i="6"/>
  <c r="G52" i="6"/>
  <c r="G53" i="6"/>
  <c r="G44" i="6"/>
  <c r="H42" i="6"/>
  <c r="G42" i="6"/>
  <c r="H40" i="6"/>
  <c r="G40" i="6"/>
  <c r="H39" i="6"/>
  <c r="G39" i="6"/>
  <c r="G33" i="6"/>
  <c r="H31" i="6"/>
  <c r="G31" i="6"/>
  <c r="H30" i="6"/>
  <c r="G30" i="6"/>
  <c r="H28" i="6"/>
  <c r="G28" i="6"/>
  <c r="H27" i="6"/>
  <c r="G27" i="6"/>
  <c r="G20" i="6"/>
  <c r="H18" i="6"/>
  <c r="G18" i="6"/>
  <c r="H17" i="6"/>
  <c r="G17" i="6"/>
  <c r="H15" i="6"/>
  <c r="G15" i="6"/>
  <c r="H14" i="6"/>
  <c r="G14" i="6"/>
  <c r="G7" i="6"/>
  <c r="H5" i="6"/>
  <c r="G5" i="6"/>
  <c r="H4" i="6"/>
  <c r="G4" i="6"/>
  <c r="G34" i="6"/>
  <c r="G8" i="6"/>
  <c r="H45" i="6"/>
  <c r="G25" i="7"/>
  <c r="H25" i="7"/>
  <c r="G45" i="6"/>
  <c r="H8" i="6"/>
  <c r="H34" i="6"/>
  <c r="G21" i="6"/>
  <c r="H21" i="6"/>
  <c r="H24" i="16" l="1"/>
  <c r="H25" i="15"/>
  <c r="H21" i="14"/>
  <c r="H2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700-000001000000}">
      <text>
        <r>
          <rPr>
            <sz val="11"/>
            <color rgb="FF000000"/>
            <rFont val="Calibri"/>
            <family val="2"/>
            <charset val="204"/>
            <scheme val="minor"/>
          </rPr>
          <t>======
ID#AAAA8EfBPUs
Ihor Nazar    (2023-09-30 04:45:47)
включно із підтримкою 5 представників бізнесу з кожної області, який є експортером або планує виходити на експортні ринки.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DqkVrJSf7nyj1v510HlO968mz7g=="/>
    </ext>
  </extLst>
</comments>
</file>

<file path=xl/sharedStrings.xml><?xml version="1.0" encoding="utf-8"?>
<sst xmlns="http://schemas.openxmlformats.org/spreadsheetml/2006/main" count="333" uniqueCount="139">
  <si>
    <t>Назва компанії з організації заходу:</t>
  </si>
  <si>
    <t xml:space="preserve">Захід </t>
  </si>
  <si>
    <t xml:space="preserve">Місце проведення </t>
  </si>
  <si>
    <t xml:space="preserve">м. Миколаїв </t>
  </si>
  <si>
    <t xml:space="preserve">Дата: </t>
  </si>
  <si>
    <t xml:space="preserve">Дедлайн подачі цінової пропозиції </t>
  </si>
  <si>
    <t xml:space="preserve">Кількість учасників </t>
  </si>
  <si>
    <t>Назва ГО</t>
  </si>
  <si>
    <t xml:space="preserve">Registration as participant of international technical cooperation, card number </t>
  </si>
  <si>
    <t>Контактні дані ГО</t>
  </si>
  <si>
    <t>№</t>
  </si>
  <si>
    <t xml:space="preserve">Перелік послуг </t>
  </si>
  <si>
    <t xml:space="preserve">Коментарі та доповнення </t>
  </si>
  <si>
    <t>Ціна за одиниця в грн</t>
  </si>
  <si>
    <t>Кількість годин</t>
  </si>
  <si>
    <t xml:space="preserve">Кількість днів </t>
  </si>
  <si>
    <t xml:space="preserve">Загальна вартість в грн </t>
  </si>
  <si>
    <t>1.1.</t>
  </si>
  <si>
    <t>2.1.</t>
  </si>
  <si>
    <t xml:space="preserve">Кейтеринг </t>
  </si>
  <si>
    <t>3.1.</t>
  </si>
  <si>
    <t xml:space="preserve">Вода </t>
  </si>
  <si>
    <t>0,5 л (50/50 негазована/газована)</t>
  </si>
  <si>
    <t>3.2.</t>
  </si>
  <si>
    <t xml:space="preserve">Вітальна кава </t>
  </si>
  <si>
    <t>Загальна вартість:</t>
  </si>
  <si>
    <t>2.2.</t>
  </si>
  <si>
    <t>Coffee break #1</t>
  </si>
  <si>
    <t>Назва</t>
  </si>
  <si>
    <t>Вихід порції, г</t>
  </si>
  <si>
    <t>к-сть</t>
  </si>
  <si>
    <t>Ціна, грн</t>
  </si>
  <si>
    <t>Сума, грн</t>
  </si>
  <si>
    <t>г /особу</t>
  </si>
  <si>
    <t>Кількість осіб</t>
  </si>
  <si>
    <t>Десерти</t>
  </si>
  <si>
    <t>Асорті печива (кантучіні, з журавлиною, горіхове, горішки із згущонкою)</t>
  </si>
  <si>
    <t>Асорті кошечків із сухофруктами</t>
  </si>
  <si>
    <t xml:space="preserve">Напої </t>
  </si>
  <si>
    <t>Кава + молоко / чай + лимон</t>
  </si>
  <si>
    <t>порц</t>
  </si>
  <si>
    <t>Заг сума по меню</t>
  </si>
  <si>
    <t>Coffee break #2</t>
  </si>
  <si>
    <t>Закуски</t>
  </si>
  <si>
    <t>Міні-круасан  Цезар з куркою</t>
  </si>
  <si>
    <t>Міні-круасан з моцареллою та в'яленими томатами</t>
  </si>
  <si>
    <t>Десерти протягом дня</t>
  </si>
  <si>
    <t>Печиво в асортименті (трюфельне,кокосове,амареті)</t>
  </si>
  <si>
    <t>Тістечко Шу з ванільним/фісташковим кремом/ Гурме</t>
  </si>
  <si>
    <t>Напої протягом дня</t>
  </si>
  <si>
    <t>г на особу</t>
  </si>
  <si>
    <t>Coffee break #3</t>
  </si>
  <si>
    <t>Брускета з ростбіфом</t>
  </si>
  <si>
    <t>10 шт в порції</t>
  </si>
  <si>
    <t>Брускета з карамелізованою грушею та сиром Дор блю</t>
  </si>
  <si>
    <t>Львівський сирник</t>
  </si>
  <si>
    <t>Штрудель з маком та вишнями</t>
  </si>
  <si>
    <t>Coffee break #4</t>
  </si>
  <si>
    <t>Міні-кіш з бужениною та овочами</t>
  </si>
  <si>
    <t>Міні-кіш з броколі та сиром</t>
  </si>
  <si>
    <t>Асорті солодких кошечків Ягідна, Шоколадна</t>
  </si>
  <si>
    <t>Coffee break #5 (for B2B)</t>
  </si>
  <si>
    <t>Кава + молоко / чай + лимон (50/50)</t>
  </si>
  <si>
    <t>The dinner buffet (Фуршет вечеря)</t>
  </si>
  <si>
    <t>Антипасті (оливки/в'ялені томати/фарширований перець/горішки/грісіні/шматочки свіжих фруктів/асорті сирів та в'яленого м'яса)</t>
  </si>
  <si>
    <t>Креветка з манговим чатні (подача в бокалі)</t>
  </si>
  <si>
    <t>Брускета з пряним сиром та грильованим перцем</t>
  </si>
  <si>
    <t>Чорна брускета з слабосоленим лососем</t>
  </si>
  <si>
    <t>Тарталетка з салатом з прошуто, в’яленими томатами та сиром рікотта</t>
  </si>
  <si>
    <t>Тарталетка з мусом з сиру дор блю</t>
  </si>
  <si>
    <t>Тарталетка з салатом Грецький</t>
  </si>
  <si>
    <t>Роли з шпинатних млинців з лососем</t>
  </si>
  <si>
    <t>Роли з прошуто з каперсами</t>
  </si>
  <si>
    <t>Основна страва</t>
  </si>
  <si>
    <t>Свинина в беконі з в'яленими томатами</t>
  </si>
  <si>
    <t xml:space="preserve">Рулет індичий  з дорблю / шпинатом </t>
  </si>
  <si>
    <t>Брошет з лососося та цукіні з соусом</t>
  </si>
  <si>
    <t>Овочі гриль</t>
  </si>
  <si>
    <t>Асорті макарунсів</t>
  </si>
  <si>
    <t>Асорті десертів в шотах Екзотик, Три шоколади, П'яна вишня</t>
  </si>
  <si>
    <t>Асорті фруктів  (виноград, ананас, полуниця, ягоди)</t>
  </si>
  <si>
    <t>Учасники зі сторони UNDP/GIZ та партнерів + представники експортерів з кожної області</t>
  </si>
  <si>
    <t>Області</t>
  </si>
  <si>
    <t>проживан.+харч+дорога</t>
  </si>
  <si>
    <t>Закарпаття</t>
  </si>
  <si>
    <t>Ів.Франківськ</t>
  </si>
  <si>
    <t>Рівне</t>
  </si>
  <si>
    <t>Чернівці</t>
  </si>
  <si>
    <t>Львів</t>
  </si>
  <si>
    <t>ЦО (Київ)</t>
  </si>
  <si>
    <t>GIZ</t>
  </si>
  <si>
    <t>Координатори</t>
  </si>
  <si>
    <t>разом</t>
  </si>
  <si>
    <t>2.3.</t>
  </si>
  <si>
    <t>Адміністративно-організаційна підтримка менеджера</t>
  </si>
  <si>
    <t>Організація та проведення Demo Days (формат: інтерактивний воркшоп) для молоді, підприємців-інноваторів для презентації Blue Economy Lab, технологій та можливостей</t>
  </si>
  <si>
    <t xml:space="preserve">2.1. </t>
  </si>
  <si>
    <t>Візуалізація:</t>
  </si>
  <si>
    <t>Дизайн афіші заходу</t>
  </si>
  <si>
    <t>Розробка візуалізації заходу (зображення для промоції події, Facebook Event Cover)</t>
  </si>
  <si>
    <t>Організація та проведення Info Days (формат: презентація-обговорення) для представників громади та стейкхолдерів</t>
  </si>
  <si>
    <t xml:space="preserve">Підготовка місця реєстрації та безпосереднє проведення реєстрації учасників на місці події. Присутність на заході щонайменше за годину до початку. Підготовка місця проведення заходу, включно з підключенням мультимедійного обладнання. Підготовка зали, запуск презентації. Загальне організаційне, координаційне, технічне забезпечення та супроводження події. </t>
  </si>
  <si>
    <t>4.1.</t>
  </si>
  <si>
    <t>4.2.</t>
  </si>
  <si>
    <r>
      <t>Забезпечення субпідряду експерта-фасилітатора для проведення Demo Days. Від субпідрядника вимагається проведення одноденного інтерактивного воркшопу для молоді, підприємців-інноваторів для презентації Blue Economy Lab, технологій та можливостей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30 годин роботи, включно з розробкою програми та матеріалів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</si>
  <si>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t>Оплата послуг експерта-фасилітатора</t>
  </si>
  <si>
    <t>Організаційна підтримка:</t>
  </si>
  <si>
    <t>Експерти:</t>
  </si>
  <si>
    <t>Матеріали учасників:</t>
  </si>
  <si>
    <t>Сувеніри</t>
  </si>
  <si>
    <t>Вітальні гостинці</t>
  </si>
  <si>
    <t>Сік/чай, 2 типи снеків (1 - солоний, 1 - солодкий)</t>
  </si>
  <si>
    <t>5.1.</t>
  </si>
  <si>
    <t>5.2.</t>
  </si>
  <si>
    <t>Спікер:</t>
  </si>
  <si>
    <t>Оплата послуг спікера</t>
  </si>
  <si>
    <t>Роздаткові матеріали</t>
  </si>
  <si>
    <t>Блокнот</t>
  </si>
  <si>
    <t>Ручка</t>
  </si>
  <si>
    <t>Блокнот брендований А5, м'яка обкладинка</t>
  </si>
  <si>
    <t>Брендована ручка</t>
  </si>
  <si>
    <t xml:space="preserve">2.2. </t>
  </si>
  <si>
    <t>Розробка навчальних матеріалів</t>
  </si>
  <si>
    <t>Розробка та візуалізація:</t>
  </si>
  <si>
    <t>Розробка пакету навчальних матеріалів для тренінгу</t>
  </si>
  <si>
    <t>Практичний воркшоп "Design Thinking Training session"</t>
  </si>
  <si>
    <t>ВГО "УАЦПБ"</t>
  </si>
  <si>
    <t>кава/чай, 2 типb закусок (солодка та солона)</t>
  </si>
  <si>
    <t>Папка брендована та пакет роздаткових матеріалів, включно з програмою заходу,  10 аркушів</t>
  </si>
  <si>
    <t>Україна, 54001, м. Миколаїв, вул. Героїв Рятувальників, 2, оф.107, дирекція: м. Миколаїв, вул. Марка Кропивницького, 51/1, тел: (067) 234 06 77, (050) 665 17 77 email: info@uabsc.org</t>
  </si>
  <si>
    <t>* буде погоджено окремо, оріентовний період проведення з 15.11.25 по 15 02.26</t>
  </si>
  <si>
    <t xml:space="preserve">Пам'ятні подарунки учасникам демо-днів про участь у заході та знайомство з простором. Окремий подарунок кожному учаснику (тематична модель, або значок, тематичний мерч, ін.). </t>
  </si>
  <si>
    <t>Папка брендована та пакет роздаткових матеріалів, включно з програмою заходу,  30 аркушів</t>
  </si>
  <si>
    <t>Мотиваційні нетворкінги щодо переходу м. Миколаєва до блакинтої економіки</t>
  </si>
  <si>
    <r>
      <t>Забезпечення субпідряду спікерів для проведення нетворкінгів. Від субпідрядника вимагається проведення двох одноденних мотиваційних сесій-нетворкінгу для знайомства з концепцією блакитної економіки та її значення дляі міста Миколаєва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експерта-спікера включає оплату 15 годин роботи, включно з розробкою програми та матеріалів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</si>
  <si>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r>
      <t>Забезпечення субпідряду спікера для проведення Info-Days. Від субпідрядника вимагається проведення одноденного інтерактивного воркшопу для молоді, підприємців-інноваторів для презентації Blue Economy Lab та Portfolio Hub, технологій та можливостей концепції блакитної економіки, проєктів ревіталізації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3 годин роботи, включно з розробкою програми та матеріалів інтерактивного заходу.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</si>
  <si>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r>
      <t>Забезпечення субпідряду тренера-фасилітатора для проведення воркшопу. Від субпідрядника вимагається проведення одноденного інтерактивного воркшопу для молоді, підприємців-інноваторів для презентації Blue Economy Lab, технологій та можливостей</t>
    </r>
    <r>
      <rPr>
        <sz val="11"/>
        <rFont val="Open Sans"/>
        <family val="2"/>
      </rPr>
      <t xml:space="preserve">. Пошук та відбір експерта здійснює команда ВГО УАЦПБ. Керівник проєкту в свою чергу в обов'язковому порядку погоджує експерта з ПРООН. Оплата послуг експерта-тренера включає оплату 8 годин роботи, включно з розробкою програми інтерактивного воркшопу. </t>
    </r>
    <r>
      <rPr>
        <sz val="11"/>
        <color rgb="FFFF0000"/>
        <rFont val="Open Sans"/>
      </rPr>
      <t>УВАГА! вартість компенсації (винагороди) експерту може бути змінена тільки Замовником</t>
    </r>
  </si>
  <si>
    <t>Папка брендована та пакет роздаткових матеріалів, включно з програмою заходу,  20 аркушів</t>
  </si>
  <si>
    <t>до 04.12.2025, 23:59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</si>
</sst>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"/>
    <numFmt numFmtId="165" formatCode="#,##0.00\ [$USD];\-#,##0.00\ [$USD]"/>
  </numFmts>
  <fonts count="36">
    <font>
      <sz val="11"/>
      <color rgb="FF000000"/>
      <name val="Calibri"/>
      <scheme val="minor"/>
    </font>
    <font>
      <sz val="10"/>
      <color rgb="FFFF0000"/>
      <name val="Open Sans"/>
    </font>
    <font>
      <sz val="11"/>
      <color theme="1"/>
      <name val="Open Sans"/>
    </font>
    <font>
      <sz val="16"/>
      <color rgb="FF474747"/>
      <name val="Open Sans"/>
    </font>
    <font>
      <sz val="11"/>
      <name val="Calibri"/>
      <family val="2"/>
      <charset val="204"/>
    </font>
    <font>
      <sz val="11"/>
      <color rgb="FF474747"/>
      <name val="Open Sans"/>
    </font>
    <font>
      <b/>
      <sz val="12"/>
      <color theme="1"/>
      <name val="Open Sans"/>
    </font>
    <font>
      <b/>
      <sz val="11"/>
      <color theme="1"/>
      <name val="Open Sans"/>
    </font>
    <font>
      <b/>
      <sz val="10"/>
      <color theme="1"/>
      <name val="Open Sans"/>
    </font>
    <font>
      <b/>
      <sz val="11"/>
      <color rgb="FFFF0000"/>
      <name val="Open Sans"/>
    </font>
    <font>
      <b/>
      <sz val="11"/>
      <color rgb="FF474747"/>
      <name val="Open Sans"/>
    </font>
    <font>
      <b/>
      <sz val="9"/>
      <color theme="1"/>
      <name val="Open Sans"/>
    </font>
    <font>
      <b/>
      <sz val="11"/>
      <color theme="0"/>
      <name val="Open Sans"/>
    </font>
    <font>
      <sz val="11"/>
      <color theme="0"/>
      <name val="Open Sans"/>
    </font>
    <font>
      <sz val="11"/>
      <color rgb="FFFF0000"/>
      <name val="Open Sans"/>
    </font>
    <font>
      <sz val="11"/>
      <color rgb="FFF26122"/>
      <name val="Open Sans"/>
    </font>
    <font>
      <sz val="11"/>
      <color rgb="FF000000"/>
      <name val="Open Sans"/>
    </font>
    <font>
      <b/>
      <sz val="10"/>
      <color rgb="FFCCCCFF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0"/>
      <color rgb="FFDDDDDD"/>
      <name val="Calibri"/>
      <family val="2"/>
      <charset val="204"/>
    </font>
    <font>
      <b/>
      <sz val="12"/>
      <color rgb="FFDDDDDD"/>
      <name val="Calibri"/>
      <family val="2"/>
      <charset val="204"/>
    </font>
    <font>
      <sz val="12"/>
      <color rgb="FF000000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rgb="FF333333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Open Sans"/>
    </font>
    <font>
      <b/>
      <sz val="11"/>
      <color rgb="FF000000"/>
      <name val="Open Sans"/>
    </font>
    <font>
      <i/>
      <sz val="11"/>
      <color rgb="FF000000"/>
      <name val="Open Sans"/>
    </font>
    <font>
      <sz val="11"/>
      <color theme="1"/>
      <name val="Calibri"/>
      <family val="2"/>
      <charset val="204"/>
      <scheme val="minor"/>
    </font>
    <font>
      <b/>
      <i/>
      <sz val="11"/>
      <color rgb="FF000000"/>
      <name val="Open Sans"/>
    </font>
    <font>
      <sz val="11"/>
      <name val="Open Sans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sz val="12"/>
      <color theme="1"/>
      <name val="Open Sans"/>
      <family val="2"/>
    </font>
    <font>
      <b/>
      <sz val="12"/>
      <name val="Open Sans"/>
      <charset val="204"/>
    </font>
    <font>
      <sz val="11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26122"/>
        <bgColor rgb="FFF26122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FF6600"/>
        <bgColor rgb="FFFF6600"/>
      </patternFill>
    </fill>
    <fill>
      <patternFill patternType="solid">
        <fgColor rgb="FFDDDDDD"/>
        <bgColor rgb="FFDDDDDD"/>
      </patternFill>
    </fill>
  </fills>
  <borders count="3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4" borderId="20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5" borderId="22" xfId="0" applyFont="1" applyFill="1" applyBorder="1" applyAlignment="1">
      <alignment horizontal="center" vertical="center" wrapText="1"/>
    </xf>
    <xf numFmtId="4" fontId="2" fillId="5" borderId="23" xfId="0" applyNumberFormat="1" applyFont="1" applyFill="1" applyBorder="1" applyAlignment="1">
      <alignment horizontal="center" vertical="center" wrapText="1"/>
    </xf>
    <xf numFmtId="16" fontId="11" fillId="5" borderId="20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8" fillId="7" borderId="26" xfId="0" applyFont="1" applyFill="1" applyBorder="1" applyAlignment="1">
      <alignment horizontal="center" vertical="center"/>
    </xf>
    <xf numFmtId="164" fontId="12" fillId="7" borderId="30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vertical="center"/>
    </xf>
    <xf numFmtId="0" fontId="13" fillId="5" borderId="24" xfId="0" applyFont="1" applyFill="1" applyBorder="1" applyAlignment="1">
      <alignment vertical="center" wrapText="1"/>
    </xf>
    <xf numFmtId="164" fontId="13" fillId="5" borderId="24" xfId="0" applyNumberFormat="1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/>
    </xf>
    <xf numFmtId="165" fontId="9" fillId="5" borderId="2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6" fontId="11" fillId="5" borderId="32" xfId="0" applyNumberFormat="1" applyFont="1" applyFill="1" applyBorder="1" applyAlignment="1">
      <alignment horizontal="center" vertical="center"/>
    </xf>
    <xf numFmtId="16" fontId="11" fillId="5" borderId="31" xfId="0" applyNumberFormat="1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/>
    </xf>
    <xf numFmtId="1" fontId="17" fillId="8" borderId="24" xfId="0" applyNumberFormat="1" applyFont="1" applyFill="1" applyBorder="1" applyAlignment="1">
      <alignment horizontal="center" vertical="center" wrapText="1"/>
    </xf>
    <xf numFmtId="4" fontId="17" fillId="8" borderId="24" xfId="0" applyNumberFormat="1" applyFont="1" applyFill="1" applyBorder="1" applyAlignment="1">
      <alignment horizontal="center" vertical="center" wrapText="1"/>
    </xf>
    <xf numFmtId="20" fontId="18" fillId="8" borderId="24" xfId="0" applyNumberFormat="1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center" vertical="center" wrapText="1"/>
    </xf>
    <xf numFmtId="4" fontId="19" fillId="6" borderId="21" xfId="0" applyNumberFormat="1" applyFont="1" applyFill="1" applyBorder="1" applyAlignment="1">
      <alignment horizontal="center" vertical="center" wrapText="1"/>
    </xf>
    <xf numFmtId="2" fontId="19" fillId="6" borderId="21" xfId="0" applyNumberFormat="1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/>
    </xf>
    <xf numFmtId="0" fontId="20" fillId="10" borderId="21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1" fontId="20" fillId="10" borderId="34" xfId="0" applyNumberFormat="1" applyFont="1" applyFill="1" applyBorder="1" applyAlignment="1">
      <alignment horizontal="center" vertical="center"/>
    </xf>
    <xf numFmtId="4" fontId="20" fillId="10" borderId="34" xfId="0" applyNumberFormat="1" applyFont="1" applyFill="1" applyBorder="1" applyAlignment="1">
      <alignment horizontal="center" vertical="center"/>
    </xf>
    <xf numFmtId="2" fontId="20" fillId="10" borderId="34" xfId="0" applyNumberFormat="1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left" vertical="center" wrapText="1"/>
    </xf>
    <xf numFmtId="0" fontId="21" fillId="11" borderId="22" xfId="0" applyFont="1" applyFill="1" applyBorder="1" applyAlignment="1">
      <alignment horizontal="center" vertical="center" wrapText="1"/>
    </xf>
    <xf numFmtId="4" fontId="21" fillId="11" borderId="22" xfId="0" applyNumberFormat="1" applyFont="1" applyFill="1" applyBorder="1" applyAlignment="1">
      <alignment horizontal="right" vertical="center" wrapText="1"/>
    </xf>
    <xf numFmtId="1" fontId="21" fillId="11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left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/>
    </xf>
    <xf numFmtId="0" fontId="20" fillId="6" borderId="34" xfId="0" applyFont="1" applyFill="1" applyBorder="1" applyAlignment="1">
      <alignment horizontal="right" vertical="center"/>
    </xf>
    <xf numFmtId="1" fontId="20" fillId="6" borderId="34" xfId="0" applyNumberFormat="1" applyFont="1" applyFill="1" applyBorder="1" applyAlignment="1">
      <alignment horizontal="right" vertical="center"/>
    </xf>
    <xf numFmtId="4" fontId="20" fillId="6" borderId="34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1" fillId="11" borderId="34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" fontId="20" fillId="10" borderId="21" xfId="0" applyNumberFormat="1" applyFont="1" applyFill="1" applyBorder="1" applyAlignment="1">
      <alignment horizontal="center" vertical="center"/>
    </xf>
    <xf numFmtId="4" fontId="20" fillId="10" borderId="21" xfId="0" applyNumberFormat="1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right" vertical="center"/>
    </xf>
    <xf numFmtId="1" fontId="24" fillId="11" borderId="22" xfId="0" applyNumberFormat="1" applyFont="1" applyFill="1" applyBorder="1" applyAlignment="1">
      <alignment horizontal="right" vertical="center"/>
    </xf>
    <xf numFmtId="4" fontId="24" fillId="11" borderId="22" xfId="0" applyNumberFormat="1" applyFont="1" applyFill="1" applyBorder="1" applyAlignment="1">
      <alignment horizontal="right" vertical="center"/>
    </xf>
    <xf numFmtId="0" fontId="21" fillId="11" borderId="34" xfId="0" applyFont="1" applyFill="1" applyBorder="1" applyAlignment="1">
      <alignment horizontal="right" vertical="center" wrapText="1"/>
    </xf>
    <xf numFmtId="4" fontId="21" fillId="11" borderId="34" xfId="0" applyNumberFormat="1" applyFont="1" applyFill="1" applyBorder="1" applyAlignment="1">
      <alignment horizontal="right" vertical="center" wrapText="1"/>
    </xf>
    <xf numFmtId="4" fontId="21" fillId="11" borderId="2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" fontId="27" fillId="0" borderId="0" xfId="0" applyNumberFormat="1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right"/>
    </xf>
    <xf numFmtId="0" fontId="31" fillId="0" borderId="25" xfId="0" applyFont="1" applyBorder="1" applyAlignment="1">
      <alignment horizontal="left" vertical="center" wrapText="1"/>
    </xf>
    <xf numFmtId="0" fontId="31" fillId="5" borderId="22" xfId="0" applyFont="1" applyFill="1" applyBorder="1" applyAlignment="1">
      <alignment horizontal="left" vertical="center" wrapText="1"/>
    </xf>
    <xf numFmtId="0" fontId="31" fillId="5" borderId="21" xfId="0" applyFont="1" applyFill="1" applyBorder="1" applyAlignment="1">
      <alignment horizontal="left" vertical="center" wrapText="1"/>
    </xf>
    <xf numFmtId="0" fontId="32" fillId="4" borderId="21" xfId="0" applyFont="1" applyFill="1" applyBorder="1" applyAlignment="1">
      <alignment horizontal="left" vertical="center"/>
    </xf>
    <xf numFmtId="0" fontId="31" fillId="5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3" xfId="0" applyFont="1" applyBorder="1" applyAlignment="1">
      <alignment horizontal="center" vertical="center"/>
    </xf>
    <xf numFmtId="0" fontId="4" fillId="0" borderId="17" xfId="0" applyFont="1" applyBorder="1"/>
    <xf numFmtId="0" fontId="6" fillId="0" borderId="14" xfId="0" applyFont="1" applyBorder="1" applyAlignment="1">
      <alignment horizontal="center" vertical="center" wrapText="1"/>
    </xf>
    <xf numFmtId="0" fontId="4" fillId="0" borderId="18" xfId="0" applyFont="1" applyBorder="1"/>
    <xf numFmtId="0" fontId="6" fillId="2" borderId="5" xfId="0" applyFont="1" applyFill="1" applyBorder="1" applyAlignment="1">
      <alignment horizontal="left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12" fillId="7" borderId="27" xfId="0" applyFont="1" applyFill="1" applyBorder="1" applyAlignment="1">
      <alignment horizontal="right" vertical="center"/>
    </xf>
    <xf numFmtId="0" fontId="4" fillId="0" borderId="28" xfId="0" applyFont="1" applyBorder="1"/>
    <xf numFmtId="0" fontId="4" fillId="0" borderId="29" xfId="0" applyFont="1" applyBorder="1"/>
    <xf numFmtId="0" fontId="34" fillId="2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49" fontId="33" fillId="2" borderId="5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14" fontId="6" fillId="3" borderId="5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</cellXfs>
  <cellStyles count="1">
    <cellStyle name="Обычный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26</xdr:row>
      <xdr:rowOff>76200</xdr:rowOff>
    </xdr:from>
    <xdr:ext cx="8734425" cy="2714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showGridLines="0" zoomScale="93" zoomScaleNormal="93" zoomScalePageLayoutView="93" workbookViewId="0">
      <selection activeCell="E5" sqref="E5:H5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112"/>
      <c r="F1" s="113"/>
      <c r="G1" s="113"/>
      <c r="H1" s="114"/>
    </row>
    <row r="2" spans="2:8" ht="68.25" customHeight="1">
      <c r="B2" s="1"/>
      <c r="C2" s="4"/>
      <c r="D2" s="5" t="s">
        <v>1</v>
      </c>
      <c r="E2" s="115" t="s">
        <v>95</v>
      </c>
      <c r="F2" s="95"/>
      <c r="G2" s="95"/>
      <c r="H2" s="96"/>
    </row>
    <row r="3" spans="2:8" ht="18.75" customHeight="1">
      <c r="B3" s="1"/>
      <c r="C3" s="4"/>
      <c r="D3" s="5" t="s">
        <v>2</v>
      </c>
      <c r="E3" s="106" t="s">
        <v>3</v>
      </c>
      <c r="F3" s="95"/>
      <c r="G3" s="95"/>
      <c r="H3" s="96"/>
    </row>
    <row r="4" spans="2:8" ht="37.5" customHeight="1">
      <c r="B4" s="1"/>
      <c r="C4" s="4"/>
      <c r="D4" s="5" t="s">
        <v>4</v>
      </c>
      <c r="E4" s="116" t="s">
        <v>130</v>
      </c>
      <c r="F4" s="95"/>
      <c r="G4" s="95"/>
      <c r="H4" s="96"/>
    </row>
    <row r="5" spans="2:8" ht="18.75" customHeight="1">
      <c r="B5" s="1"/>
      <c r="C5" s="4"/>
      <c r="D5" s="6" t="s">
        <v>5</v>
      </c>
      <c r="E5" s="117" t="s">
        <v>138</v>
      </c>
      <c r="F5" s="95"/>
      <c r="G5" s="95"/>
      <c r="H5" s="96"/>
    </row>
    <row r="6" spans="2:8" ht="18" customHeight="1">
      <c r="B6" s="1"/>
      <c r="C6" s="4"/>
      <c r="D6" s="5" t="s">
        <v>6</v>
      </c>
      <c r="E6" s="106">
        <v>15</v>
      </c>
      <c r="F6" s="95"/>
      <c r="G6" s="95"/>
      <c r="H6" s="96"/>
    </row>
    <row r="7" spans="2:8" ht="20.25" customHeight="1">
      <c r="B7" s="1"/>
      <c r="C7" s="4"/>
      <c r="D7" s="5" t="s">
        <v>7</v>
      </c>
      <c r="E7" s="106" t="s">
        <v>126</v>
      </c>
      <c r="F7" s="95"/>
      <c r="G7" s="95"/>
      <c r="H7" s="96"/>
    </row>
    <row r="8" spans="2:8" ht="27.75" hidden="1" customHeight="1">
      <c r="B8" s="7"/>
      <c r="C8" s="4"/>
      <c r="D8" s="8" t="s">
        <v>8</v>
      </c>
      <c r="E8" s="94"/>
      <c r="F8" s="95"/>
      <c r="G8" s="95"/>
      <c r="H8" s="96"/>
    </row>
    <row r="9" spans="2:8" ht="63.75" customHeight="1" thickBot="1">
      <c r="B9" s="1"/>
      <c r="C9" s="9"/>
      <c r="D9" s="10" t="s">
        <v>9</v>
      </c>
      <c r="E9" s="97" t="s">
        <v>129</v>
      </c>
      <c r="F9" s="98"/>
      <c r="G9" s="98"/>
      <c r="H9" s="99"/>
    </row>
    <row r="10" spans="2:8" ht="15.75" customHeight="1">
      <c r="B10" s="100" t="s">
        <v>10</v>
      </c>
      <c r="C10" s="102" t="s">
        <v>11</v>
      </c>
      <c r="D10" s="104" t="s">
        <v>12</v>
      </c>
      <c r="E10" s="104" t="s">
        <v>13</v>
      </c>
      <c r="F10" s="104" t="s">
        <v>14</v>
      </c>
      <c r="G10" s="104" t="s">
        <v>15</v>
      </c>
      <c r="H10" s="107" t="s">
        <v>16</v>
      </c>
    </row>
    <row r="11" spans="2:8" ht="31.5" customHeight="1">
      <c r="B11" s="101"/>
      <c r="C11" s="103"/>
      <c r="D11" s="105"/>
      <c r="E11" s="105"/>
      <c r="F11" s="105"/>
      <c r="G11" s="105"/>
      <c r="H11" s="108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45.5" customHeight="1">
      <c r="B13" s="17" t="s">
        <v>17</v>
      </c>
      <c r="C13" s="87" t="s">
        <v>94</v>
      </c>
      <c r="D13" s="88" t="s">
        <v>101</v>
      </c>
      <c r="E13" s="15"/>
      <c r="F13" s="15">
        <v>3</v>
      </c>
      <c r="G13" s="15">
        <v>6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97</v>
      </c>
      <c r="D14" s="12"/>
      <c r="E14" s="12"/>
      <c r="F14" s="12"/>
      <c r="G14" s="12"/>
      <c r="H14" s="13"/>
    </row>
    <row r="15" spans="2:8" ht="34.5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15.75" customHeight="1">
      <c r="B16" s="35">
        <v>3</v>
      </c>
      <c r="C16" s="90" t="s">
        <v>107</v>
      </c>
      <c r="D16" s="12"/>
      <c r="E16" s="12"/>
      <c r="F16" s="12"/>
      <c r="G16" s="12"/>
      <c r="H16" s="13"/>
    </row>
    <row r="17" spans="2:8" ht="251.65" customHeight="1">
      <c r="B17" s="36" t="s">
        <v>20</v>
      </c>
      <c r="C17" s="87" t="s">
        <v>105</v>
      </c>
      <c r="D17" s="88" t="s">
        <v>104</v>
      </c>
      <c r="E17" s="15">
        <v>690</v>
      </c>
      <c r="F17" s="15">
        <v>3</v>
      </c>
      <c r="G17" s="91">
        <v>6</v>
      </c>
      <c r="H17" s="16">
        <f>E17*F17*G17</f>
        <v>12420</v>
      </c>
    </row>
    <row r="18" spans="2:8" ht="15.75" customHeight="1">
      <c r="B18" s="11">
        <v>4</v>
      </c>
      <c r="C18" s="90" t="s">
        <v>108</v>
      </c>
      <c r="D18" s="12"/>
      <c r="E18" s="12"/>
      <c r="F18" s="12"/>
      <c r="G18" s="12"/>
      <c r="H18" s="13"/>
    </row>
    <row r="19" spans="2:8" ht="80.25" customHeight="1">
      <c r="B19" s="36" t="s">
        <v>102</v>
      </c>
      <c r="C19" s="87" t="s">
        <v>109</v>
      </c>
      <c r="D19" s="88" t="s">
        <v>131</v>
      </c>
      <c r="E19" s="15"/>
      <c r="F19" s="15">
        <v>15</v>
      </c>
      <c r="G19" s="91">
        <v>6</v>
      </c>
      <c r="H19" s="16">
        <f>E19*F19*G19</f>
        <v>0</v>
      </c>
    </row>
    <row r="20" spans="2:8" ht="16.899999999999999" customHeight="1">
      <c r="B20" s="11">
        <v>5</v>
      </c>
      <c r="C20" s="18" t="s">
        <v>19</v>
      </c>
      <c r="D20" s="19"/>
      <c r="E20" s="19"/>
      <c r="F20" s="19"/>
      <c r="G20" s="19"/>
      <c r="H20" s="20"/>
    </row>
    <row r="21" spans="2:8" ht="21.75" customHeight="1">
      <c r="B21" s="37" t="s">
        <v>112</v>
      </c>
      <c r="C21" s="14" t="s">
        <v>21</v>
      </c>
      <c r="D21" s="21" t="s">
        <v>22</v>
      </c>
      <c r="E21" s="15"/>
      <c r="F21" s="15">
        <v>15</v>
      </c>
      <c r="G21" s="15">
        <v>10</v>
      </c>
      <c r="H21" s="16">
        <f t="shared" ref="H21:H22" si="2">E21*F21*G21</f>
        <v>0</v>
      </c>
    </row>
    <row r="22" spans="2:8" ht="33" customHeight="1">
      <c r="B22" s="38" t="s">
        <v>113</v>
      </c>
      <c r="C22" s="87" t="s">
        <v>110</v>
      </c>
      <c r="D22" s="21" t="s">
        <v>111</v>
      </c>
      <c r="E22" s="15"/>
      <c r="F22" s="15">
        <v>15</v>
      </c>
      <c r="G22" s="15">
        <v>10</v>
      </c>
      <c r="H22" s="16">
        <f t="shared" si="2"/>
        <v>0</v>
      </c>
    </row>
    <row r="23" spans="2:8" ht="15.75" customHeight="1">
      <c r="B23" s="22"/>
      <c r="C23" s="109" t="s">
        <v>25</v>
      </c>
      <c r="D23" s="110"/>
      <c r="E23" s="110"/>
      <c r="F23" s="110"/>
      <c r="G23" s="111"/>
      <c r="H23" s="23">
        <f>SUM(H12:H22)</f>
        <v>12420</v>
      </c>
    </row>
    <row r="24" spans="2:8" ht="15.75" customHeight="1">
      <c r="B24" s="24"/>
      <c r="C24" s="25"/>
      <c r="D24" s="26"/>
      <c r="E24" s="27"/>
      <c r="F24" s="28"/>
      <c r="G24" s="28"/>
      <c r="H24" s="29"/>
    </row>
    <row r="25" spans="2:8" ht="24.75" customHeight="1">
      <c r="B25" s="30"/>
      <c r="C25" s="31"/>
      <c r="D25" s="32"/>
      <c r="E25" s="32"/>
      <c r="F25" s="33"/>
      <c r="G25" s="31"/>
      <c r="H25" s="34"/>
    </row>
    <row r="26" spans="2:8" ht="15.75" customHeight="1">
      <c r="B26" s="30"/>
      <c r="C26" s="31"/>
      <c r="D26" s="32"/>
      <c r="E26" s="32"/>
      <c r="F26" s="33"/>
      <c r="G26" s="31"/>
      <c r="H26" s="33"/>
    </row>
    <row r="27" spans="2:8" ht="45" customHeight="1">
      <c r="B27" s="92"/>
      <c r="C27" s="93"/>
      <c r="D27" s="93"/>
      <c r="E27" s="93"/>
      <c r="F27" s="93"/>
      <c r="G27" s="93"/>
      <c r="H27" s="93"/>
    </row>
  </sheetData>
  <mergeCells count="18">
    <mergeCell ref="E1:H1"/>
    <mergeCell ref="E2:H2"/>
    <mergeCell ref="E3:H3"/>
    <mergeCell ref="E4:H4"/>
    <mergeCell ref="E5:H5"/>
    <mergeCell ref="E6:H6"/>
    <mergeCell ref="E7:H7"/>
    <mergeCell ref="G10:G11"/>
    <mergeCell ref="H10:H11"/>
    <mergeCell ref="C23:G23"/>
    <mergeCell ref="B27:H27"/>
    <mergeCell ref="E8:H8"/>
    <mergeCell ref="E9:H9"/>
    <mergeCell ref="B10:B11"/>
    <mergeCell ref="C10:C11"/>
    <mergeCell ref="D10:D11"/>
    <mergeCell ref="E10:E11"/>
    <mergeCell ref="F10:F11"/>
  </mergeCells>
  <conditionalFormatting sqref="I2 I4 I13 I15 I17 I19">
    <cfRule type="notContainsBlanks" dxfId="3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6F06A-B91B-4756-A04E-0B690B774226}">
  <dimension ref="B1:H29"/>
  <sheetViews>
    <sheetView showGridLines="0" zoomScale="85" zoomScaleNormal="85" zoomScalePageLayoutView="93" workbookViewId="0">
      <selection activeCell="E5" sqref="E5:H5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112"/>
      <c r="F1" s="113"/>
      <c r="G1" s="113"/>
      <c r="H1" s="114"/>
    </row>
    <row r="2" spans="2:8" ht="36" customHeight="1">
      <c r="B2" s="1"/>
      <c r="C2" s="4"/>
      <c r="D2" s="5" t="s">
        <v>1</v>
      </c>
      <c r="E2" s="115" t="s">
        <v>125</v>
      </c>
      <c r="F2" s="95"/>
      <c r="G2" s="95"/>
      <c r="H2" s="96"/>
    </row>
    <row r="3" spans="2:8" ht="19.5" customHeight="1">
      <c r="B3" s="1"/>
      <c r="C3" s="4"/>
      <c r="D3" s="5" t="s">
        <v>2</v>
      </c>
      <c r="E3" s="106" t="s">
        <v>3</v>
      </c>
      <c r="F3" s="95"/>
      <c r="G3" s="95"/>
      <c r="H3" s="96"/>
    </row>
    <row r="4" spans="2:8" ht="37.5" customHeight="1">
      <c r="B4" s="1"/>
      <c r="C4" s="4"/>
      <c r="D4" s="5" t="s">
        <v>4</v>
      </c>
      <c r="E4" s="116" t="s">
        <v>130</v>
      </c>
      <c r="F4" s="95"/>
      <c r="G4" s="95"/>
      <c r="H4" s="96"/>
    </row>
    <row r="5" spans="2:8" ht="18.75" customHeight="1">
      <c r="B5" s="1"/>
      <c r="C5" s="4"/>
      <c r="D5" s="6" t="s">
        <v>5</v>
      </c>
      <c r="E5" s="117" t="s">
        <v>138</v>
      </c>
      <c r="F5" s="95"/>
      <c r="G5" s="95"/>
      <c r="H5" s="96"/>
    </row>
    <row r="6" spans="2:8" ht="20.25" customHeight="1">
      <c r="B6" s="1"/>
      <c r="C6" s="4"/>
      <c r="D6" s="5" t="s">
        <v>6</v>
      </c>
      <c r="E6" s="106">
        <v>15</v>
      </c>
      <c r="F6" s="95"/>
      <c r="G6" s="95"/>
      <c r="H6" s="96"/>
    </row>
    <row r="7" spans="2:8" ht="19.5" customHeight="1">
      <c r="B7" s="1"/>
      <c r="C7" s="4"/>
      <c r="D7" s="5" t="s">
        <v>7</v>
      </c>
      <c r="E7" s="106" t="s">
        <v>126</v>
      </c>
      <c r="F7" s="95"/>
      <c r="G7" s="95"/>
      <c r="H7" s="96"/>
    </row>
    <row r="8" spans="2:8" ht="27.75" hidden="1" customHeight="1">
      <c r="B8" s="7"/>
      <c r="C8" s="4"/>
      <c r="D8" s="8" t="s">
        <v>8</v>
      </c>
      <c r="E8" s="94"/>
      <c r="F8" s="95"/>
      <c r="G8" s="95"/>
      <c r="H8" s="96"/>
    </row>
    <row r="9" spans="2:8" ht="66" customHeight="1" thickBot="1">
      <c r="B9" s="1"/>
      <c r="C9" s="9"/>
      <c r="D9" s="10" t="s">
        <v>9</v>
      </c>
      <c r="E9" s="97" t="s">
        <v>129</v>
      </c>
      <c r="F9" s="98"/>
      <c r="G9" s="98"/>
      <c r="H9" s="99"/>
    </row>
    <row r="10" spans="2:8" ht="15.75" customHeight="1">
      <c r="B10" s="100" t="s">
        <v>10</v>
      </c>
      <c r="C10" s="102" t="s">
        <v>11</v>
      </c>
      <c r="D10" s="104" t="s">
        <v>12</v>
      </c>
      <c r="E10" s="104" t="s">
        <v>13</v>
      </c>
      <c r="F10" s="104" t="s">
        <v>14</v>
      </c>
      <c r="G10" s="104" t="s">
        <v>15</v>
      </c>
      <c r="H10" s="107" t="s">
        <v>16</v>
      </c>
    </row>
    <row r="11" spans="2:8" ht="31.5" customHeight="1">
      <c r="B11" s="101"/>
      <c r="C11" s="103"/>
      <c r="D11" s="105"/>
      <c r="E11" s="105"/>
      <c r="F11" s="105"/>
      <c r="G11" s="105"/>
      <c r="H11" s="108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50" customHeight="1">
      <c r="B13" s="17" t="s">
        <v>17</v>
      </c>
      <c r="C13" s="87" t="s">
        <v>94</v>
      </c>
      <c r="D13" s="88" t="s">
        <v>101</v>
      </c>
      <c r="E13" s="15"/>
      <c r="F13" s="15">
        <v>8</v>
      </c>
      <c r="G13" s="15">
        <v>1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123</v>
      </c>
      <c r="D14" s="12"/>
      <c r="E14" s="12"/>
      <c r="F14" s="12"/>
      <c r="G14" s="12"/>
      <c r="H14" s="13"/>
    </row>
    <row r="15" spans="2:8" ht="40.5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36" customHeight="1">
      <c r="B16" s="37" t="s">
        <v>121</v>
      </c>
      <c r="C16" s="87" t="s">
        <v>122</v>
      </c>
      <c r="D16" s="89" t="s">
        <v>124</v>
      </c>
      <c r="E16" s="15"/>
      <c r="F16" s="15">
        <v>1</v>
      </c>
      <c r="G16" s="15">
        <v>1</v>
      </c>
      <c r="H16" s="16">
        <f t="shared" ref="H16" si="2">E16*F16*G16</f>
        <v>0</v>
      </c>
    </row>
    <row r="17" spans="2:8" ht="15.75" customHeight="1">
      <c r="B17" s="35">
        <v>3</v>
      </c>
      <c r="C17" s="90" t="s">
        <v>107</v>
      </c>
      <c r="D17" s="12"/>
      <c r="E17" s="12"/>
      <c r="F17" s="12"/>
      <c r="G17" s="12"/>
      <c r="H17" s="13"/>
    </row>
    <row r="18" spans="2:8" ht="231.75" customHeight="1">
      <c r="B18" s="36" t="s">
        <v>20</v>
      </c>
      <c r="C18" s="87" t="s">
        <v>105</v>
      </c>
      <c r="D18" s="88" t="s">
        <v>136</v>
      </c>
      <c r="E18" s="15">
        <v>690</v>
      </c>
      <c r="F18" s="15">
        <v>8</v>
      </c>
      <c r="G18" s="91">
        <v>1</v>
      </c>
      <c r="H18" s="16">
        <f>E18*F18*G18</f>
        <v>5520</v>
      </c>
    </row>
    <row r="19" spans="2:8" ht="15.75" customHeight="1">
      <c r="B19" s="35">
        <v>4</v>
      </c>
      <c r="C19" s="90" t="s">
        <v>108</v>
      </c>
      <c r="D19" s="12"/>
      <c r="E19" s="12"/>
      <c r="F19" s="12"/>
      <c r="G19" s="12"/>
      <c r="H19" s="13"/>
    </row>
    <row r="20" spans="2:8" ht="45.75" customHeight="1">
      <c r="B20" s="36" t="s">
        <v>102</v>
      </c>
      <c r="C20" s="87" t="s">
        <v>116</v>
      </c>
      <c r="D20" s="88" t="s">
        <v>132</v>
      </c>
      <c r="E20" s="15"/>
      <c r="F20" s="15">
        <v>15</v>
      </c>
      <c r="G20" s="91">
        <v>1</v>
      </c>
      <c r="H20" s="16">
        <f>E20*F20*G20</f>
        <v>0</v>
      </c>
    </row>
    <row r="21" spans="2:8" ht="21" customHeight="1">
      <c r="B21" s="36" t="s">
        <v>103</v>
      </c>
      <c r="C21" s="87" t="s">
        <v>118</v>
      </c>
      <c r="D21" s="88" t="s">
        <v>120</v>
      </c>
      <c r="E21" s="15"/>
      <c r="F21" s="15">
        <v>15</v>
      </c>
      <c r="G21" s="91">
        <v>1</v>
      </c>
      <c r="H21" s="16">
        <f t="shared" ref="H21" si="3">E21*F21*G21</f>
        <v>0</v>
      </c>
    </row>
    <row r="22" spans="2:8" ht="16.899999999999999" customHeight="1">
      <c r="B22" s="11">
        <v>5</v>
      </c>
      <c r="C22" s="18" t="s">
        <v>19</v>
      </c>
      <c r="D22" s="19"/>
      <c r="E22" s="19"/>
      <c r="F22" s="19"/>
      <c r="G22" s="19"/>
      <c r="H22" s="20"/>
    </row>
    <row r="23" spans="2:8" ht="21.75" customHeight="1">
      <c r="B23" s="37" t="s">
        <v>112</v>
      </c>
      <c r="C23" s="14" t="s">
        <v>21</v>
      </c>
      <c r="D23" s="21" t="s">
        <v>22</v>
      </c>
      <c r="E23" s="15"/>
      <c r="F23" s="15">
        <v>15</v>
      </c>
      <c r="G23" s="15">
        <v>1</v>
      </c>
      <c r="H23" s="16">
        <f t="shared" ref="H23:H24" si="4">E23*F23*G23</f>
        <v>0</v>
      </c>
    </row>
    <row r="24" spans="2:8" ht="32.25" customHeight="1">
      <c r="B24" s="38" t="s">
        <v>113</v>
      </c>
      <c r="C24" s="87" t="s">
        <v>110</v>
      </c>
      <c r="D24" s="21" t="s">
        <v>111</v>
      </c>
      <c r="E24" s="15"/>
      <c r="F24" s="15">
        <v>15</v>
      </c>
      <c r="G24" s="15">
        <v>1</v>
      </c>
      <c r="H24" s="16">
        <f t="shared" si="4"/>
        <v>0</v>
      </c>
    </row>
    <row r="25" spans="2:8" ht="15.75" customHeight="1" thickBot="1">
      <c r="B25" s="22"/>
      <c r="C25" s="109" t="s">
        <v>25</v>
      </c>
      <c r="D25" s="110"/>
      <c r="E25" s="110"/>
      <c r="F25" s="110"/>
      <c r="G25" s="111"/>
      <c r="H25" s="23">
        <f>SUM(H12:H24)</f>
        <v>5520</v>
      </c>
    </row>
    <row r="26" spans="2:8" ht="15.75" customHeight="1">
      <c r="B26" s="24"/>
      <c r="C26" s="25"/>
      <c r="D26" s="26"/>
      <c r="E26" s="27"/>
      <c r="F26" s="28"/>
      <c r="G26" s="28"/>
      <c r="H26" s="29"/>
    </row>
    <row r="27" spans="2:8" ht="24.75" customHeight="1">
      <c r="B27" s="30"/>
      <c r="C27" s="31"/>
      <c r="D27" s="32"/>
      <c r="E27" s="32"/>
      <c r="F27" s="33"/>
      <c r="G27" s="31"/>
      <c r="H27" s="34"/>
    </row>
    <row r="28" spans="2:8" ht="15.75" customHeight="1">
      <c r="B28" s="30"/>
      <c r="C28" s="31"/>
      <c r="D28" s="32"/>
      <c r="E28" s="32"/>
      <c r="F28" s="33"/>
      <c r="G28" s="31"/>
      <c r="H28" s="33"/>
    </row>
    <row r="29" spans="2:8" ht="45" customHeight="1">
      <c r="B29" s="92"/>
      <c r="C29" s="93"/>
      <c r="D29" s="93"/>
      <c r="E29" s="93"/>
      <c r="F29" s="93"/>
      <c r="G29" s="93"/>
      <c r="H29" s="93"/>
    </row>
  </sheetData>
  <mergeCells count="18">
    <mergeCell ref="C25:G25"/>
    <mergeCell ref="B29:H29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  <mergeCell ref="E6:H6"/>
    <mergeCell ref="E1:H1"/>
    <mergeCell ref="E2:H2"/>
    <mergeCell ref="E3:H3"/>
    <mergeCell ref="E4:H4"/>
    <mergeCell ref="E5:H5"/>
  </mergeCells>
  <conditionalFormatting sqref="I2 I4 I13 I15:I16 I18 I20:I21">
    <cfRule type="notContainsBlanks" dxfId="2" priority="2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983A-CA87-4BB0-824C-8BAF0C8E2478}">
  <dimension ref="B1:H25"/>
  <sheetViews>
    <sheetView showGridLines="0" zoomScale="85" zoomScaleNormal="85" zoomScalePageLayoutView="93" workbookViewId="0">
      <selection activeCell="E5" sqref="E5:H5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112"/>
      <c r="F1" s="113"/>
      <c r="G1" s="113"/>
      <c r="H1" s="114"/>
    </row>
    <row r="2" spans="2:8" ht="51" customHeight="1">
      <c r="B2" s="1"/>
      <c r="C2" s="4"/>
      <c r="D2" s="5" t="s">
        <v>1</v>
      </c>
      <c r="E2" s="115" t="s">
        <v>100</v>
      </c>
      <c r="F2" s="95"/>
      <c r="G2" s="95"/>
      <c r="H2" s="96"/>
    </row>
    <row r="3" spans="2:8" ht="23.25" customHeight="1">
      <c r="B3" s="1"/>
      <c r="C3" s="4"/>
      <c r="D3" s="5" t="s">
        <v>2</v>
      </c>
      <c r="E3" s="106" t="s">
        <v>3</v>
      </c>
      <c r="F3" s="95"/>
      <c r="G3" s="95"/>
      <c r="H3" s="96"/>
    </row>
    <row r="4" spans="2:8" ht="37.5" customHeight="1">
      <c r="B4" s="1"/>
      <c r="C4" s="4"/>
      <c r="D4" s="5" t="s">
        <v>4</v>
      </c>
      <c r="E4" s="116" t="s">
        <v>130</v>
      </c>
      <c r="F4" s="95"/>
      <c r="G4" s="95"/>
      <c r="H4" s="96"/>
    </row>
    <row r="5" spans="2:8" ht="18.75" customHeight="1">
      <c r="B5" s="1"/>
      <c r="C5" s="4"/>
      <c r="D5" s="6" t="s">
        <v>5</v>
      </c>
      <c r="E5" s="117" t="s">
        <v>138</v>
      </c>
      <c r="F5" s="95"/>
      <c r="G5" s="95"/>
      <c r="H5" s="96"/>
    </row>
    <row r="6" spans="2:8" ht="18" customHeight="1">
      <c r="B6" s="1"/>
      <c r="C6" s="4"/>
      <c r="D6" s="5" t="s">
        <v>6</v>
      </c>
      <c r="E6" s="106">
        <v>12</v>
      </c>
      <c r="F6" s="95"/>
      <c r="G6" s="95"/>
      <c r="H6" s="96"/>
    </row>
    <row r="7" spans="2:8" ht="20.25" customHeight="1">
      <c r="B7" s="1"/>
      <c r="C7" s="4"/>
      <c r="D7" s="5" t="s">
        <v>7</v>
      </c>
      <c r="E7" s="106" t="s">
        <v>126</v>
      </c>
      <c r="F7" s="95"/>
      <c r="G7" s="95"/>
      <c r="H7" s="96"/>
    </row>
    <row r="8" spans="2:8" ht="27.75" hidden="1" customHeight="1">
      <c r="B8" s="7"/>
      <c r="C8" s="4"/>
      <c r="D8" s="8" t="s">
        <v>8</v>
      </c>
      <c r="E8" s="94"/>
      <c r="F8" s="95"/>
      <c r="G8" s="95"/>
      <c r="H8" s="96"/>
    </row>
    <row r="9" spans="2:8" ht="67.5" customHeight="1" thickBot="1">
      <c r="B9" s="1"/>
      <c r="C9" s="9"/>
      <c r="D9" s="10" t="s">
        <v>9</v>
      </c>
      <c r="E9" s="97" t="s">
        <v>129</v>
      </c>
      <c r="F9" s="98"/>
      <c r="G9" s="98"/>
      <c r="H9" s="99"/>
    </row>
    <row r="10" spans="2:8" ht="15.75" customHeight="1">
      <c r="B10" s="100" t="s">
        <v>10</v>
      </c>
      <c r="C10" s="102" t="s">
        <v>11</v>
      </c>
      <c r="D10" s="104" t="s">
        <v>12</v>
      </c>
      <c r="E10" s="104" t="s">
        <v>13</v>
      </c>
      <c r="F10" s="104" t="s">
        <v>14</v>
      </c>
      <c r="G10" s="104" t="s">
        <v>15</v>
      </c>
      <c r="H10" s="107" t="s">
        <v>16</v>
      </c>
    </row>
    <row r="11" spans="2:8" ht="31.5" customHeight="1">
      <c r="B11" s="101"/>
      <c r="C11" s="103"/>
      <c r="D11" s="105"/>
      <c r="E11" s="105"/>
      <c r="F11" s="105"/>
      <c r="G11" s="105"/>
      <c r="H11" s="108"/>
    </row>
    <row r="12" spans="2:8" ht="15.75" customHeight="1">
      <c r="B12" s="35">
        <v>1</v>
      </c>
      <c r="C12" s="90" t="s">
        <v>114</v>
      </c>
      <c r="D12" s="12"/>
      <c r="E12" s="12"/>
      <c r="F12" s="12"/>
      <c r="G12" s="12"/>
      <c r="H12" s="13"/>
    </row>
    <row r="13" spans="2:8" ht="246" customHeight="1">
      <c r="B13" s="36" t="s">
        <v>17</v>
      </c>
      <c r="C13" s="87" t="s">
        <v>115</v>
      </c>
      <c r="D13" s="88" t="s">
        <v>135</v>
      </c>
      <c r="E13" s="15">
        <v>690</v>
      </c>
      <c r="F13" s="15">
        <v>3</v>
      </c>
      <c r="G13" s="91">
        <v>6</v>
      </c>
      <c r="H13" s="16">
        <f>E13*F13*G13</f>
        <v>12420</v>
      </c>
    </row>
    <row r="14" spans="2:8" ht="15.75" customHeight="1">
      <c r="B14" s="35">
        <v>2</v>
      </c>
      <c r="C14" s="90" t="s">
        <v>108</v>
      </c>
      <c r="D14" s="12"/>
      <c r="E14" s="12"/>
      <c r="F14" s="12"/>
      <c r="G14" s="12"/>
      <c r="H14" s="13"/>
    </row>
    <row r="15" spans="2:8" ht="45" customHeight="1">
      <c r="B15" s="36" t="s">
        <v>18</v>
      </c>
      <c r="C15" s="87" t="s">
        <v>116</v>
      </c>
      <c r="D15" s="88" t="s">
        <v>128</v>
      </c>
      <c r="E15" s="15"/>
      <c r="F15" s="15">
        <v>12</v>
      </c>
      <c r="G15" s="91">
        <v>6</v>
      </c>
      <c r="H15" s="16">
        <f>E15*F15*G15</f>
        <v>0</v>
      </c>
    </row>
    <row r="16" spans="2:8" ht="27.75" customHeight="1">
      <c r="B16" s="36" t="s">
        <v>26</v>
      </c>
      <c r="C16" s="87" t="s">
        <v>117</v>
      </c>
      <c r="D16" s="88" t="s">
        <v>119</v>
      </c>
      <c r="E16" s="15"/>
      <c r="F16" s="15">
        <v>12</v>
      </c>
      <c r="G16" s="91">
        <v>6</v>
      </c>
      <c r="H16" s="16">
        <f t="shared" ref="H16:H17" si="0">E16*F16*G16</f>
        <v>0</v>
      </c>
    </row>
    <row r="17" spans="2:8" ht="24" customHeight="1">
      <c r="B17" s="36" t="s">
        <v>93</v>
      </c>
      <c r="C17" s="87" t="s">
        <v>118</v>
      </c>
      <c r="D17" s="88" t="s">
        <v>120</v>
      </c>
      <c r="E17" s="15"/>
      <c r="F17" s="15">
        <v>12</v>
      </c>
      <c r="G17" s="91">
        <v>6</v>
      </c>
      <c r="H17" s="16">
        <f t="shared" si="0"/>
        <v>0</v>
      </c>
    </row>
    <row r="18" spans="2:8" ht="16.899999999999999" customHeight="1">
      <c r="B18" s="11">
        <v>3</v>
      </c>
      <c r="C18" s="18" t="s">
        <v>19</v>
      </c>
      <c r="D18" s="19"/>
      <c r="E18" s="19"/>
      <c r="F18" s="19"/>
      <c r="G18" s="19"/>
      <c r="H18" s="20"/>
    </row>
    <row r="19" spans="2:8" ht="28.5" customHeight="1">
      <c r="B19" s="37" t="s">
        <v>20</v>
      </c>
      <c r="C19" s="14" t="s">
        <v>21</v>
      </c>
      <c r="D19" s="21" t="s">
        <v>22</v>
      </c>
      <c r="E19" s="15"/>
      <c r="F19" s="15">
        <v>12</v>
      </c>
      <c r="G19" s="15">
        <v>6</v>
      </c>
      <c r="H19" s="16">
        <f>E19*F19*G19</f>
        <v>0</v>
      </c>
    </row>
    <row r="20" spans="2:8" ht="33" customHeight="1">
      <c r="B20" s="38" t="s">
        <v>23</v>
      </c>
      <c r="C20" s="87" t="s">
        <v>24</v>
      </c>
      <c r="D20" s="21" t="s">
        <v>127</v>
      </c>
      <c r="E20" s="15"/>
      <c r="F20" s="15">
        <v>12</v>
      </c>
      <c r="G20" s="15">
        <v>6</v>
      </c>
      <c r="H20" s="16">
        <f>E20*F20*G20</f>
        <v>0</v>
      </c>
    </row>
    <row r="21" spans="2:8" ht="15.75" customHeight="1" thickBot="1">
      <c r="B21" s="22"/>
      <c r="C21" s="109" t="s">
        <v>25</v>
      </c>
      <c r="D21" s="110"/>
      <c r="E21" s="110"/>
      <c r="F21" s="110"/>
      <c r="G21" s="111"/>
      <c r="H21" s="23">
        <f>SUM(H13:H20)</f>
        <v>12420</v>
      </c>
    </row>
    <row r="22" spans="2:8" ht="15.75" customHeight="1">
      <c r="B22" s="24"/>
      <c r="C22" s="25"/>
      <c r="D22" s="26"/>
      <c r="E22" s="27"/>
      <c r="F22" s="28"/>
      <c r="G22" s="28"/>
      <c r="H22" s="29"/>
    </row>
    <row r="23" spans="2:8" ht="24.75" customHeight="1">
      <c r="B23" s="30"/>
      <c r="C23" s="31"/>
      <c r="D23" s="32"/>
      <c r="E23" s="32"/>
      <c r="F23" s="33"/>
      <c r="G23" s="31"/>
      <c r="H23" s="34"/>
    </row>
    <row r="24" spans="2:8" ht="15.75" customHeight="1">
      <c r="B24" s="30"/>
      <c r="C24" s="31"/>
      <c r="D24" s="32"/>
      <c r="E24" s="32"/>
      <c r="F24" s="33"/>
      <c r="G24" s="31"/>
      <c r="H24" s="33"/>
    </row>
    <row r="25" spans="2:8" ht="45" customHeight="1">
      <c r="B25" s="92"/>
      <c r="C25" s="93"/>
      <c r="D25" s="93"/>
      <c r="E25" s="93"/>
      <c r="F25" s="93"/>
      <c r="G25" s="93"/>
      <c r="H25" s="93"/>
    </row>
  </sheetData>
  <mergeCells count="18">
    <mergeCell ref="C21:G21"/>
    <mergeCell ref="B25:H25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  <mergeCell ref="E6:H6"/>
    <mergeCell ref="E1:H1"/>
    <mergeCell ref="E2:H2"/>
    <mergeCell ref="E3:H3"/>
    <mergeCell ref="E4:H4"/>
    <mergeCell ref="E5:H5"/>
  </mergeCells>
  <conditionalFormatting sqref="I2 I4 I13 I15:I17">
    <cfRule type="notContainsBlanks" dxfId="1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3F6F-1552-419F-836A-730B65D528C2}">
  <dimension ref="B1:H28"/>
  <sheetViews>
    <sheetView showGridLines="0" tabSelected="1" zoomScale="85" zoomScaleNormal="85" zoomScalePageLayoutView="93" workbookViewId="0">
      <selection activeCell="E5" sqref="E5:H5"/>
    </sheetView>
  </sheetViews>
  <sheetFormatPr defaultColWidth="14.42578125" defaultRowHeight="15" customHeight="1"/>
  <cols>
    <col min="1" max="1" width="9" customWidth="1"/>
    <col min="2" max="2" width="5.140625" customWidth="1"/>
    <col min="3" max="3" width="34.7109375" customWidth="1"/>
    <col min="4" max="4" width="43.42578125" customWidth="1"/>
    <col min="5" max="5" width="15" customWidth="1"/>
    <col min="6" max="6" width="14.28515625" customWidth="1"/>
    <col min="7" max="7" width="14.7109375" customWidth="1"/>
    <col min="8" max="8" width="16.28515625" customWidth="1"/>
    <col min="9" max="9" width="39.28515625" customWidth="1"/>
    <col min="10" max="28" width="9" customWidth="1"/>
  </cols>
  <sheetData>
    <row r="1" spans="2:8" ht="30.75" customHeight="1">
      <c r="B1" s="1"/>
      <c r="C1" s="2"/>
      <c r="D1" s="3" t="s">
        <v>0</v>
      </c>
      <c r="E1" s="112"/>
      <c r="F1" s="113"/>
      <c r="G1" s="113"/>
      <c r="H1" s="114"/>
    </row>
    <row r="2" spans="2:8" ht="36" customHeight="1">
      <c r="B2" s="1"/>
      <c r="C2" s="4"/>
      <c r="D2" s="5" t="s">
        <v>1</v>
      </c>
      <c r="E2" s="115" t="s">
        <v>133</v>
      </c>
      <c r="F2" s="95"/>
      <c r="G2" s="95"/>
      <c r="H2" s="96"/>
    </row>
    <row r="3" spans="2:8" ht="19.5" customHeight="1">
      <c r="B3" s="1"/>
      <c r="C3" s="4"/>
      <c r="D3" s="5" t="s">
        <v>2</v>
      </c>
      <c r="E3" s="106" t="s">
        <v>3</v>
      </c>
      <c r="F3" s="95"/>
      <c r="G3" s="95"/>
      <c r="H3" s="96"/>
    </row>
    <row r="4" spans="2:8" ht="37.5" customHeight="1">
      <c r="B4" s="1"/>
      <c r="C4" s="4"/>
      <c r="D4" s="5" t="s">
        <v>4</v>
      </c>
      <c r="E4" s="116" t="s">
        <v>130</v>
      </c>
      <c r="F4" s="95"/>
      <c r="G4" s="95"/>
      <c r="H4" s="96"/>
    </row>
    <row r="5" spans="2:8" ht="18.75" customHeight="1">
      <c r="B5" s="1"/>
      <c r="C5" s="4"/>
      <c r="D5" s="6" t="s">
        <v>5</v>
      </c>
      <c r="E5" s="117" t="s">
        <v>138</v>
      </c>
      <c r="F5" s="95"/>
      <c r="G5" s="95"/>
      <c r="H5" s="96"/>
    </row>
    <row r="6" spans="2:8" ht="20.25" customHeight="1">
      <c r="B6" s="1"/>
      <c r="C6" s="4"/>
      <c r="D6" s="5" t="s">
        <v>6</v>
      </c>
      <c r="E6" s="106">
        <v>30</v>
      </c>
      <c r="F6" s="95"/>
      <c r="G6" s="95"/>
      <c r="H6" s="96"/>
    </row>
    <row r="7" spans="2:8" ht="19.5" customHeight="1">
      <c r="B7" s="1"/>
      <c r="C7" s="4"/>
      <c r="D7" s="5" t="s">
        <v>7</v>
      </c>
      <c r="E7" s="106" t="s">
        <v>126</v>
      </c>
      <c r="F7" s="95"/>
      <c r="G7" s="95"/>
      <c r="H7" s="96"/>
    </row>
    <row r="8" spans="2:8" ht="27.75" hidden="1" customHeight="1">
      <c r="B8" s="7"/>
      <c r="C8" s="4"/>
      <c r="D8" s="8" t="s">
        <v>8</v>
      </c>
      <c r="E8" s="94"/>
      <c r="F8" s="95"/>
      <c r="G8" s="95"/>
      <c r="H8" s="96"/>
    </row>
    <row r="9" spans="2:8" ht="66" customHeight="1" thickBot="1">
      <c r="B9" s="1"/>
      <c r="C9" s="9"/>
      <c r="D9" s="10" t="s">
        <v>9</v>
      </c>
      <c r="E9" s="97" t="s">
        <v>129</v>
      </c>
      <c r="F9" s="98"/>
      <c r="G9" s="98"/>
      <c r="H9" s="99"/>
    </row>
    <row r="10" spans="2:8" ht="15.75" customHeight="1">
      <c r="B10" s="100" t="s">
        <v>10</v>
      </c>
      <c r="C10" s="102" t="s">
        <v>11</v>
      </c>
      <c r="D10" s="104" t="s">
        <v>12</v>
      </c>
      <c r="E10" s="104" t="s">
        <v>13</v>
      </c>
      <c r="F10" s="104" t="s">
        <v>14</v>
      </c>
      <c r="G10" s="104" t="s">
        <v>15</v>
      </c>
      <c r="H10" s="107" t="s">
        <v>16</v>
      </c>
    </row>
    <row r="11" spans="2:8" ht="31.5" customHeight="1">
      <c r="B11" s="101"/>
      <c r="C11" s="103"/>
      <c r="D11" s="105"/>
      <c r="E11" s="105"/>
      <c r="F11" s="105"/>
      <c r="G11" s="105"/>
      <c r="H11" s="108"/>
    </row>
    <row r="12" spans="2:8" ht="15.75" customHeight="1">
      <c r="B12" s="35">
        <v>1</v>
      </c>
      <c r="C12" s="90" t="s">
        <v>106</v>
      </c>
      <c r="D12" s="12"/>
      <c r="E12" s="12"/>
      <c r="F12" s="12"/>
      <c r="G12" s="12"/>
      <c r="H12" s="13"/>
    </row>
    <row r="13" spans="2:8" ht="149.25" customHeight="1">
      <c r="B13" s="17" t="s">
        <v>17</v>
      </c>
      <c r="C13" s="87" t="s">
        <v>94</v>
      </c>
      <c r="D13" s="88" t="s">
        <v>101</v>
      </c>
      <c r="E13" s="15"/>
      <c r="F13" s="15">
        <v>3</v>
      </c>
      <c r="G13" s="15">
        <v>2</v>
      </c>
      <c r="H13" s="16">
        <f t="shared" ref="H13" si="0">E13*F13*G13</f>
        <v>0</v>
      </c>
    </row>
    <row r="14" spans="2:8" ht="15.75" customHeight="1">
      <c r="B14" s="35">
        <v>2</v>
      </c>
      <c r="C14" s="90" t="s">
        <v>123</v>
      </c>
      <c r="D14" s="12"/>
      <c r="E14" s="12"/>
      <c r="F14" s="12"/>
      <c r="G14" s="12"/>
      <c r="H14" s="13"/>
    </row>
    <row r="15" spans="2:8" ht="33" customHeight="1">
      <c r="B15" s="37" t="s">
        <v>96</v>
      </c>
      <c r="C15" s="87" t="s">
        <v>98</v>
      </c>
      <c r="D15" s="89" t="s">
        <v>99</v>
      </c>
      <c r="E15" s="15"/>
      <c r="F15" s="15">
        <v>1</v>
      </c>
      <c r="G15" s="15">
        <v>1</v>
      </c>
      <c r="H15" s="16">
        <f t="shared" ref="H15" si="1">E15*F15*G15</f>
        <v>0</v>
      </c>
    </row>
    <row r="16" spans="2:8" ht="15.75" customHeight="1">
      <c r="B16" s="35">
        <v>3</v>
      </c>
      <c r="C16" s="90" t="s">
        <v>107</v>
      </c>
      <c r="D16" s="12"/>
      <c r="E16" s="12"/>
      <c r="F16" s="12"/>
      <c r="G16" s="12"/>
      <c r="H16" s="13"/>
    </row>
    <row r="17" spans="2:8" ht="229.5" customHeight="1">
      <c r="B17" s="36" t="s">
        <v>20</v>
      </c>
      <c r="C17" s="87" t="s">
        <v>115</v>
      </c>
      <c r="D17" s="88" t="s">
        <v>134</v>
      </c>
      <c r="E17" s="15">
        <v>690</v>
      </c>
      <c r="F17" s="15">
        <v>15</v>
      </c>
      <c r="G17" s="91">
        <v>2</v>
      </c>
      <c r="H17" s="16">
        <f>E17*F17*G17</f>
        <v>20700</v>
      </c>
    </row>
    <row r="18" spans="2:8" ht="15.75" customHeight="1">
      <c r="B18" s="35">
        <v>4</v>
      </c>
      <c r="C18" s="90" t="s">
        <v>108</v>
      </c>
      <c r="D18" s="12"/>
      <c r="E18" s="12"/>
      <c r="F18" s="12"/>
      <c r="G18" s="12"/>
      <c r="H18" s="13"/>
    </row>
    <row r="19" spans="2:8" ht="45.75" customHeight="1">
      <c r="B19" s="36" t="s">
        <v>102</v>
      </c>
      <c r="C19" s="87" t="s">
        <v>116</v>
      </c>
      <c r="D19" s="88" t="s">
        <v>137</v>
      </c>
      <c r="E19" s="15"/>
      <c r="F19" s="15">
        <v>30</v>
      </c>
      <c r="G19" s="91">
        <v>2</v>
      </c>
      <c r="H19" s="16">
        <f>E19*F19*G19</f>
        <v>0</v>
      </c>
    </row>
    <row r="20" spans="2:8" ht="21" customHeight="1">
      <c r="B20" s="36" t="s">
        <v>103</v>
      </c>
      <c r="C20" s="87" t="s">
        <v>118</v>
      </c>
      <c r="D20" s="88" t="s">
        <v>120</v>
      </c>
      <c r="E20" s="15"/>
      <c r="F20" s="15">
        <v>30</v>
      </c>
      <c r="G20" s="91">
        <v>2</v>
      </c>
      <c r="H20" s="16">
        <f t="shared" ref="H20" si="2">E20*F20*G20</f>
        <v>0</v>
      </c>
    </row>
    <row r="21" spans="2:8" ht="16.899999999999999" customHeight="1">
      <c r="B21" s="11">
        <v>5</v>
      </c>
      <c r="C21" s="18" t="s">
        <v>19</v>
      </c>
      <c r="D21" s="19"/>
      <c r="E21" s="19"/>
      <c r="F21" s="19"/>
      <c r="G21" s="19"/>
      <c r="H21" s="20"/>
    </row>
    <row r="22" spans="2:8" ht="21.75" customHeight="1">
      <c r="B22" s="37" t="s">
        <v>112</v>
      </c>
      <c r="C22" s="14" t="s">
        <v>21</v>
      </c>
      <c r="D22" s="21" t="s">
        <v>22</v>
      </c>
      <c r="E22" s="15"/>
      <c r="F22" s="15">
        <v>30</v>
      </c>
      <c r="G22" s="15">
        <v>2</v>
      </c>
      <c r="H22" s="16">
        <f t="shared" ref="H22:H23" si="3">E22*F22*G22</f>
        <v>0</v>
      </c>
    </row>
    <row r="23" spans="2:8" ht="32.25" customHeight="1">
      <c r="B23" s="38" t="s">
        <v>113</v>
      </c>
      <c r="C23" s="87" t="s">
        <v>110</v>
      </c>
      <c r="D23" s="21" t="s">
        <v>111</v>
      </c>
      <c r="E23" s="15"/>
      <c r="F23" s="15">
        <v>30</v>
      </c>
      <c r="G23" s="15">
        <v>2</v>
      </c>
      <c r="H23" s="16">
        <f t="shared" si="3"/>
        <v>0</v>
      </c>
    </row>
    <row r="24" spans="2:8" ht="15.75" customHeight="1" thickBot="1">
      <c r="B24" s="22"/>
      <c r="C24" s="109" t="s">
        <v>25</v>
      </c>
      <c r="D24" s="110"/>
      <c r="E24" s="110"/>
      <c r="F24" s="110"/>
      <c r="G24" s="111"/>
      <c r="H24" s="23">
        <f>SUM(H12:H23)</f>
        <v>20700</v>
      </c>
    </row>
    <row r="25" spans="2:8" ht="15.75" customHeight="1">
      <c r="B25" s="24"/>
      <c r="C25" s="25"/>
      <c r="D25" s="26"/>
      <c r="E25" s="27"/>
      <c r="F25" s="28"/>
      <c r="G25" s="28"/>
      <c r="H25" s="29"/>
    </row>
    <row r="26" spans="2:8" ht="24.75" customHeight="1">
      <c r="B26" s="30"/>
      <c r="C26" s="31"/>
      <c r="D26" s="32"/>
      <c r="E26" s="32"/>
      <c r="F26" s="33"/>
      <c r="G26" s="31"/>
      <c r="H26" s="34"/>
    </row>
    <row r="27" spans="2:8" ht="15.75" customHeight="1">
      <c r="B27" s="30"/>
      <c r="C27" s="31"/>
      <c r="D27" s="32"/>
      <c r="E27" s="32"/>
      <c r="F27" s="33"/>
      <c r="G27" s="31"/>
      <c r="H27" s="33"/>
    </row>
    <row r="28" spans="2:8" ht="45" customHeight="1">
      <c r="B28" s="92"/>
      <c r="C28" s="93"/>
      <c r="D28" s="93"/>
      <c r="E28" s="93"/>
      <c r="F28" s="93"/>
      <c r="G28" s="93"/>
      <c r="H28" s="93"/>
    </row>
  </sheetData>
  <mergeCells count="18">
    <mergeCell ref="C24:G24"/>
    <mergeCell ref="B28:H28"/>
    <mergeCell ref="E7:H7"/>
    <mergeCell ref="E8:H8"/>
    <mergeCell ref="E9:H9"/>
    <mergeCell ref="B10:B11"/>
    <mergeCell ref="C10:C11"/>
    <mergeCell ref="D10:D11"/>
    <mergeCell ref="E10:E11"/>
    <mergeCell ref="F10:F11"/>
    <mergeCell ref="G10:G11"/>
    <mergeCell ref="H10:H11"/>
    <mergeCell ref="E6:H6"/>
    <mergeCell ref="E1:H1"/>
    <mergeCell ref="E2:H2"/>
    <mergeCell ref="E3:H3"/>
    <mergeCell ref="E4:H4"/>
    <mergeCell ref="E5:H5"/>
  </mergeCells>
  <conditionalFormatting sqref="I2 I4 I13 I15 I17 I19:I20">
    <cfRule type="notContainsBlanks" dxfId="0" priority="1">
      <formula>LEN(TRIM(I2))&gt;0</formula>
    </cfRule>
  </conditionalFormatting>
  <pageMargins left="0.51181102362204722" right="0.51181102362204722" top="0.74803149606299213" bottom="0.74803149606299213" header="0" footer="0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53"/>
  <sheetViews>
    <sheetView workbookViewId="0"/>
  </sheetViews>
  <sheetFormatPr defaultColWidth="14.42578125" defaultRowHeight="15" customHeight="1"/>
  <cols>
    <col min="1" max="1" width="10.7109375" customWidth="1"/>
    <col min="2" max="2" width="4" customWidth="1"/>
    <col min="3" max="3" width="67.7109375" customWidth="1"/>
    <col min="4" max="4" width="15" customWidth="1"/>
    <col min="5" max="6" width="10.7109375" customWidth="1"/>
    <col min="7" max="7" width="11" customWidth="1"/>
    <col min="8" max="26" width="10.7109375" customWidth="1"/>
  </cols>
  <sheetData>
    <row r="1" spans="2:9" ht="14.25" customHeight="1">
      <c r="B1" s="39"/>
      <c r="C1" s="40" t="s">
        <v>27</v>
      </c>
      <c r="D1" s="39"/>
      <c r="E1" s="39"/>
      <c r="F1" s="41"/>
      <c r="G1" s="42"/>
      <c r="H1" s="41"/>
      <c r="I1" s="43"/>
    </row>
    <row r="2" spans="2:9" ht="14.25" customHeight="1">
      <c r="B2" s="44" t="s">
        <v>10</v>
      </c>
      <c r="C2" s="45" t="s">
        <v>28</v>
      </c>
      <c r="D2" s="45" t="s">
        <v>29</v>
      </c>
      <c r="E2" s="45" t="s">
        <v>30</v>
      </c>
      <c r="F2" s="46" t="s">
        <v>31</v>
      </c>
      <c r="G2" s="47" t="s">
        <v>32</v>
      </c>
      <c r="H2" s="48" t="s">
        <v>33</v>
      </c>
      <c r="I2" s="45" t="s">
        <v>34</v>
      </c>
    </row>
    <row r="3" spans="2:9" ht="14.25" customHeight="1">
      <c r="B3" s="49"/>
      <c r="C3" s="50" t="s">
        <v>35</v>
      </c>
      <c r="D3" s="51"/>
      <c r="E3" s="51"/>
      <c r="F3" s="52"/>
      <c r="G3" s="53"/>
      <c r="H3" s="54"/>
      <c r="I3" s="51">
        <v>500</v>
      </c>
    </row>
    <row r="4" spans="2:9" ht="14.25" customHeight="1">
      <c r="B4" s="55">
        <v>1</v>
      </c>
      <c r="C4" s="56" t="s">
        <v>36</v>
      </c>
      <c r="D4" s="57">
        <v>500</v>
      </c>
      <c r="E4" s="57">
        <v>30</v>
      </c>
      <c r="F4" s="57"/>
      <c r="G4" s="58">
        <f t="shared" ref="G4:G5" si="0">E4*F4</f>
        <v>0</v>
      </c>
      <c r="H4" s="59">
        <f t="shared" ref="H4:H5" si="1">D4*E4/500</f>
        <v>30</v>
      </c>
      <c r="I4" s="60"/>
    </row>
    <row r="5" spans="2:9" ht="14.25" customHeight="1">
      <c r="B5" s="61">
        <v>2</v>
      </c>
      <c r="C5" s="62" t="s">
        <v>37</v>
      </c>
      <c r="D5" s="63">
        <v>500</v>
      </c>
      <c r="E5" s="63">
        <v>30</v>
      </c>
      <c r="F5" s="63"/>
      <c r="G5" s="58">
        <f t="shared" si="0"/>
        <v>0</v>
      </c>
      <c r="H5" s="59">
        <f t="shared" si="1"/>
        <v>30</v>
      </c>
      <c r="I5" s="60"/>
    </row>
    <row r="6" spans="2:9" ht="14.25" customHeight="1">
      <c r="B6" s="49"/>
      <c r="C6" s="50" t="s">
        <v>38</v>
      </c>
      <c r="D6" s="51"/>
      <c r="E6" s="51"/>
      <c r="F6" s="52"/>
      <c r="G6" s="52"/>
      <c r="H6" s="52"/>
      <c r="I6" s="60"/>
    </row>
    <row r="7" spans="2:9" ht="14.25" customHeight="1">
      <c r="B7" s="55">
        <v>4</v>
      </c>
      <c r="C7" s="56" t="s">
        <v>39</v>
      </c>
      <c r="D7" s="57" t="s">
        <v>40</v>
      </c>
      <c r="E7" s="57">
        <v>500</v>
      </c>
      <c r="F7" s="57"/>
      <c r="G7" s="58">
        <f>E7*F7</f>
        <v>0</v>
      </c>
      <c r="H7" s="59"/>
      <c r="I7" s="60"/>
    </row>
    <row r="8" spans="2:9" ht="14.25" customHeight="1">
      <c r="B8" s="64"/>
      <c r="C8" s="65" t="s">
        <v>41</v>
      </c>
      <c r="D8" s="65"/>
      <c r="E8" s="65"/>
      <c r="F8" s="66"/>
      <c r="G8" s="67">
        <f t="shared" ref="G8:H8" si="2">SUM(G4:G7)</f>
        <v>0</v>
      </c>
      <c r="H8" s="66">
        <f t="shared" si="2"/>
        <v>60</v>
      </c>
      <c r="I8" s="68"/>
    </row>
    <row r="9" spans="2:9" ht="14.25" customHeight="1"/>
    <row r="10" spans="2:9" ht="14.25" customHeight="1"/>
    <row r="11" spans="2:9" ht="14.25" customHeight="1">
      <c r="B11" s="39"/>
      <c r="C11" s="40" t="s">
        <v>42</v>
      </c>
      <c r="D11" s="39"/>
      <c r="E11" s="39"/>
      <c r="F11" s="41"/>
      <c r="G11" s="42"/>
      <c r="H11" s="41"/>
      <c r="I11" s="43"/>
    </row>
    <row r="12" spans="2:9" ht="14.25" customHeight="1">
      <c r="B12" s="44" t="s">
        <v>10</v>
      </c>
      <c r="C12" s="45" t="s">
        <v>28</v>
      </c>
      <c r="D12" s="45" t="s">
        <v>29</v>
      </c>
      <c r="E12" s="45" t="s">
        <v>30</v>
      </c>
      <c r="F12" s="46" t="s">
        <v>31</v>
      </c>
      <c r="G12" s="47" t="s">
        <v>32</v>
      </c>
      <c r="H12" s="48" t="s">
        <v>33</v>
      </c>
      <c r="I12" s="45" t="s">
        <v>34</v>
      </c>
    </row>
    <row r="13" spans="2:9" ht="14.25" customHeight="1">
      <c r="B13" s="49"/>
      <c r="C13" s="50" t="s">
        <v>43</v>
      </c>
      <c r="D13" s="51"/>
      <c r="E13" s="51"/>
      <c r="F13" s="52"/>
      <c r="G13" s="53"/>
      <c r="H13" s="54"/>
      <c r="I13" s="51">
        <v>500</v>
      </c>
    </row>
    <row r="14" spans="2:9" ht="14.25" customHeight="1">
      <c r="B14" s="55">
        <v>1</v>
      </c>
      <c r="C14" s="56" t="s">
        <v>44</v>
      </c>
      <c r="D14" s="57">
        <v>120</v>
      </c>
      <c r="E14" s="57">
        <v>350</v>
      </c>
      <c r="F14" s="57"/>
      <c r="G14" s="58">
        <f t="shared" ref="G14:G15" si="3">E14*F14</f>
        <v>0</v>
      </c>
      <c r="H14" s="59">
        <f t="shared" ref="H14:H15" si="4">D14*E14/$I$13</f>
        <v>84</v>
      </c>
      <c r="I14" s="60"/>
    </row>
    <row r="15" spans="2:9" ht="14.25" customHeight="1">
      <c r="B15" s="55">
        <v>2</v>
      </c>
      <c r="C15" s="56" t="s">
        <v>45</v>
      </c>
      <c r="D15" s="57">
        <v>120</v>
      </c>
      <c r="E15" s="57">
        <v>150</v>
      </c>
      <c r="F15" s="57"/>
      <c r="G15" s="58">
        <f t="shared" si="3"/>
        <v>0</v>
      </c>
      <c r="H15" s="59">
        <f t="shared" si="4"/>
        <v>36</v>
      </c>
      <c r="I15" s="60"/>
    </row>
    <row r="16" spans="2:9" ht="14.25" customHeight="1">
      <c r="B16" s="49"/>
      <c r="C16" s="50" t="s">
        <v>46</v>
      </c>
      <c r="D16" s="51"/>
      <c r="E16" s="51"/>
      <c r="F16" s="52"/>
      <c r="G16" s="52"/>
      <c r="H16" s="52"/>
      <c r="I16" s="60"/>
    </row>
    <row r="17" spans="2:9" ht="14.25" customHeight="1">
      <c r="B17" s="55">
        <v>1</v>
      </c>
      <c r="C17" s="69" t="s">
        <v>47</v>
      </c>
      <c r="D17" s="57">
        <v>500</v>
      </c>
      <c r="E17" s="57">
        <v>30</v>
      </c>
      <c r="F17" s="57"/>
      <c r="G17" s="58">
        <f t="shared" ref="G17:G18" si="5">E17*F17</f>
        <v>0</v>
      </c>
      <c r="H17" s="59">
        <f t="shared" ref="H17:H18" si="6">D17*E17/$I$13</f>
        <v>30</v>
      </c>
      <c r="I17" s="60"/>
    </row>
    <row r="18" spans="2:9" ht="14.25" customHeight="1">
      <c r="B18" s="61">
        <v>2</v>
      </c>
      <c r="C18" s="69" t="s">
        <v>48</v>
      </c>
      <c r="D18" s="63">
        <v>80</v>
      </c>
      <c r="E18" s="63">
        <v>350</v>
      </c>
      <c r="F18" s="63"/>
      <c r="G18" s="58">
        <f t="shared" si="5"/>
        <v>0</v>
      </c>
      <c r="H18" s="59">
        <f t="shared" si="6"/>
        <v>56</v>
      </c>
      <c r="I18" s="60"/>
    </row>
    <row r="19" spans="2:9" ht="14.25" customHeight="1">
      <c r="B19" s="49"/>
      <c r="C19" s="50" t="s">
        <v>49</v>
      </c>
      <c r="D19" s="51"/>
      <c r="E19" s="51"/>
      <c r="F19" s="52"/>
      <c r="G19" s="52"/>
      <c r="H19" s="52"/>
      <c r="I19" s="60"/>
    </row>
    <row r="20" spans="2:9" ht="14.25" customHeight="1">
      <c r="B20" s="55">
        <v>1</v>
      </c>
      <c r="C20" s="56" t="s">
        <v>39</v>
      </c>
      <c r="D20" s="57" t="s">
        <v>40</v>
      </c>
      <c r="E20" s="57">
        <v>500</v>
      </c>
      <c r="F20" s="57"/>
      <c r="G20" s="58">
        <f>E20*F20</f>
        <v>0</v>
      </c>
      <c r="H20" s="59"/>
      <c r="I20" s="60"/>
    </row>
    <row r="21" spans="2:9" ht="16.5" customHeight="1">
      <c r="B21" s="64"/>
      <c r="C21" s="65" t="s">
        <v>41</v>
      </c>
      <c r="D21" s="65"/>
      <c r="E21" s="65"/>
      <c r="F21" s="66"/>
      <c r="G21" s="67">
        <f>SUM(G14:G20)</f>
        <v>0</v>
      </c>
      <c r="H21" s="66">
        <f>SUM(H14:H19)</f>
        <v>206</v>
      </c>
      <c r="I21" s="68" t="s">
        <v>50</v>
      </c>
    </row>
    <row r="22" spans="2:9" ht="14.25" customHeight="1">
      <c r="B22" s="70"/>
      <c r="C22" s="68"/>
      <c r="D22" s="70"/>
      <c r="E22" s="70"/>
      <c r="F22" s="70"/>
      <c r="G22" s="71"/>
      <c r="H22" s="71"/>
      <c r="I22" s="68"/>
    </row>
    <row r="23" spans="2:9" ht="14.25" customHeight="1"/>
    <row r="24" spans="2:9" ht="14.25" customHeight="1">
      <c r="B24" s="39"/>
      <c r="C24" s="40" t="s">
        <v>51</v>
      </c>
      <c r="D24" s="39"/>
      <c r="E24" s="39"/>
      <c r="F24" s="41"/>
      <c r="G24" s="42"/>
      <c r="H24" s="41"/>
      <c r="I24" s="43"/>
    </row>
    <row r="25" spans="2:9" ht="14.25" customHeight="1">
      <c r="B25" s="44" t="s">
        <v>10</v>
      </c>
      <c r="C25" s="45" t="s">
        <v>28</v>
      </c>
      <c r="D25" s="45" t="s">
        <v>29</v>
      </c>
      <c r="E25" s="45" t="s">
        <v>30</v>
      </c>
      <c r="F25" s="46" t="s">
        <v>31</v>
      </c>
      <c r="G25" s="47" t="s">
        <v>32</v>
      </c>
      <c r="H25" s="48" t="s">
        <v>33</v>
      </c>
      <c r="I25" s="45" t="s">
        <v>34</v>
      </c>
    </row>
    <row r="26" spans="2:9" ht="14.25" customHeight="1">
      <c r="B26" s="49"/>
      <c r="C26" s="50" t="s">
        <v>43</v>
      </c>
      <c r="D26" s="51"/>
      <c r="E26" s="51"/>
      <c r="F26" s="52"/>
      <c r="G26" s="53"/>
      <c r="H26" s="54"/>
      <c r="I26" s="51">
        <v>500</v>
      </c>
    </row>
    <row r="27" spans="2:9" ht="14.25" customHeight="1">
      <c r="B27" s="55">
        <v>1</v>
      </c>
      <c r="C27" s="56" t="s">
        <v>52</v>
      </c>
      <c r="D27" s="57">
        <v>300</v>
      </c>
      <c r="E27" s="57">
        <v>50</v>
      </c>
      <c r="F27" s="57"/>
      <c r="G27" s="58">
        <f t="shared" ref="G27:G28" si="7">E27*F27</f>
        <v>0</v>
      </c>
      <c r="H27" s="59">
        <f t="shared" ref="H27:H28" si="8">D27*E27/500</f>
        <v>30</v>
      </c>
      <c r="I27" s="60" t="s">
        <v>53</v>
      </c>
    </row>
    <row r="28" spans="2:9" ht="14.25" customHeight="1">
      <c r="B28" s="55">
        <v>2</v>
      </c>
      <c r="C28" s="56" t="s">
        <v>54</v>
      </c>
      <c r="D28" s="57">
        <v>300</v>
      </c>
      <c r="E28" s="57">
        <v>50</v>
      </c>
      <c r="F28" s="57"/>
      <c r="G28" s="58">
        <f t="shared" si="7"/>
        <v>0</v>
      </c>
      <c r="H28" s="59">
        <f t="shared" si="8"/>
        <v>30</v>
      </c>
      <c r="I28" s="60" t="s">
        <v>53</v>
      </c>
    </row>
    <row r="29" spans="2:9" ht="14.25" customHeight="1">
      <c r="B29" s="49"/>
      <c r="C29" s="50" t="s">
        <v>35</v>
      </c>
      <c r="D29" s="51"/>
      <c r="E29" s="51"/>
      <c r="F29" s="52"/>
      <c r="G29" s="52"/>
      <c r="H29" s="52"/>
      <c r="I29" s="60"/>
    </row>
    <row r="30" spans="2:9" ht="14.25" customHeight="1">
      <c r="B30" s="55">
        <v>1</v>
      </c>
      <c r="C30" s="56" t="s">
        <v>55</v>
      </c>
      <c r="D30" s="57">
        <v>500</v>
      </c>
      <c r="E30" s="57">
        <v>45</v>
      </c>
      <c r="F30" s="57"/>
      <c r="G30" s="58">
        <f t="shared" ref="G30:G31" si="9">E30*F30</f>
        <v>0</v>
      </c>
      <c r="H30" s="59">
        <f t="shared" ref="H30:H31" si="10">D30*E30/500</f>
        <v>45</v>
      </c>
      <c r="I30" s="60"/>
    </row>
    <row r="31" spans="2:9" ht="14.25" customHeight="1">
      <c r="B31" s="61">
        <v>2</v>
      </c>
      <c r="C31" s="62" t="s">
        <v>56</v>
      </c>
      <c r="D31" s="63">
        <v>500</v>
      </c>
      <c r="E31" s="63">
        <v>45</v>
      </c>
      <c r="F31" s="63"/>
      <c r="G31" s="58">
        <f t="shared" si="9"/>
        <v>0</v>
      </c>
      <c r="H31" s="59">
        <f t="shared" si="10"/>
        <v>45</v>
      </c>
      <c r="I31" s="60"/>
    </row>
    <row r="32" spans="2:9" ht="14.25" customHeight="1">
      <c r="B32" s="49"/>
      <c r="C32" s="50" t="s">
        <v>38</v>
      </c>
      <c r="D32" s="51"/>
      <c r="E32" s="51"/>
      <c r="F32" s="52"/>
      <c r="G32" s="52"/>
      <c r="H32" s="52"/>
      <c r="I32" s="60"/>
    </row>
    <row r="33" spans="2:9" ht="14.25" customHeight="1">
      <c r="B33" s="55">
        <v>4</v>
      </c>
      <c r="C33" s="56" t="s">
        <v>39</v>
      </c>
      <c r="D33" s="57" t="s">
        <v>40</v>
      </c>
      <c r="E33" s="57">
        <v>500</v>
      </c>
      <c r="F33" s="57"/>
      <c r="G33" s="58">
        <f>E33*F33</f>
        <v>0</v>
      </c>
      <c r="H33" s="59"/>
      <c r="I33" s="60"/>
    </row>
    <row r="34" spans="2:9" ht="14.25" customHeight="1">
      <c r="B34" s="64"/>
      <c r="C34" s="65" t="s">
        <v>41</v>
      </c>
      <c r="D34" s="65"/>
      <c r="E34" s="65"/>
      <c r="F34" s="66"/>
      <c r="G34" s="67">
        <f t="shared" ref="G34:H34" si="11">SUM(G27:G33)</f>
        <v>0</v>
      </c>
      <c r="H34" s="66">
        <f t="shared" si="11"/>
        <v>150</v>
      </c>
      <c r="I34" s="68" t="s">
        <v>50</v>
      </c>
    </row>
    <row r="35" spans="2:9" ht="14.25" customHeight="1"/>
    <row r="36" spans="2:9" ht="14.25" customHeight="1">
      <c r="B36" s="39"/>
      <c r="C36" s="40" t="s">
        <v>57</v>
      </c>
      <c r="D36" s="39"/>
      <c r="E36" s="39"/>
      <c r="F36" s="41"/>
      <c r="G36" s="42"/>
      <c r="H36" s="41"/>
      <c r="I36" s="43"/>
    </row>
    <row r="37" spans="2:9" ht="14.25" customHeight="1">
      <c r="B37" s="44" t="s">
        <v>10</v>
      </c>
      <c r="C37" s="45" t="s">
        <v>28</v>
      </c>
      <c r="D37" s="45" t="s">
        <v>29</v>
      </c>
      <c r="E37" s="45" t="s">
        <v>30</v>
      </c>
      <c r="F37" s="46" t="s">
        <v>31</v>
      </c>
      <c r="G37" s="47" t="s">
        <v>32</v>
      </c>
      <c r="H37" s="48" t="s">
        <v>33</v>
      </c>
      <c r="I37" s="45" t="s">
        <v>34</v>
      </c>
    </row>
    <row r="38" spans="2:9" ht="14.25" customHeight="1">
      <c r="B38" s="49"/>
      <c r="C38" s="50" t="s">
        <v>43</v>
      </c>
      <c r="D38" s="51"/>
      <c r="E38" s="51"/>
      <c r="F38" s="52"/>
      <c r="G38" s="53"/>
      <c r="H38" s="54"/>
      <c r="I38" s="51">
        <v>500</v>
      </c>
    </row>
    <row r="39" spans="2:9" ht="14.25" customHeight="1">
      <c r="B39" s="55">
        <v>1</v>
      </c>
      <c r="C39" s="56" t="s">
        <v>58</v>
      </c>
      <c r="D39" s="57">
        <v>120</v>
      </c>
      <c r="E39" s="57">
        <v>350</v>
      </c>
      <c r="F39" s="57"/>
      <c r="G39" s="58">
        <f t="shared" ref="G39:G40" si="12">E39*F39</f>
        <v>0</v>
      </c>
      <c r="H39" s="59">
        <f t="shared" ref="H39:H40" si="13">D39*E39/500</f>
        <v>84</v>
      </c>
      <c r="I39" s="60"/>
    </row>
    <row r="40" spans="2:9" ht="14.25" customHeight="1">
      <c r="B40" s="55">
        <v>2</v>
      </c>
      <c r="C40" s="56" t="s">
        <v>59</v>
      </c>
      <c r="D40" s="57">
        <v>120</v>
      </c>
      <c r="E40" s="57">
        <v>150</v>
      </c>
      <c r="F40" s="57"/>
      <c r="G40" s="58">
        <f t="shared" si="12"/>
        <v>0</v>
      </c>
      <c r="H40" s="59">
        <f t="shared" si="13"/>
        <v>36</v>
      </c>
      <c r="I40" s="60"/>
    </row>
    <row r="41" spans="2:9" ht="14.25" customHeight="1">
      <c r="B41" s="49"/>
      <c r="C41" s="50" t="s">
        <v>35</v>
      </c>
      <c r="D41" s="51"/>
      <c r="E41" s="51"/>
      <c r="F41" s="52"/>
      <c r="G41" s="52"/>
      <c r="H41" s="52"/>
      <c r="I41" s="60"/>
    </row>
    <row r="42" spans="2:9" ht="14.25" customHeight="1">
      <c r="B42" s="55">
        <v>1</v>
      </c>
      <c r="C42" s="56" t="s">
        <v>60</v>
      </c>
      <c r="D42" s="57">
        <v>60</v>
      </c>
      <c r="E42" s="57">
        <v>500</v>
      </c>
      <c r="F42" s="57"/>
      <c r="G42" s="58">
        <f>E42*F42</f>
        <v>0</v>
      </c>
      <c r="H42" s="59">
        <f>D42*E42/500</f>
        <v>60</v>
      </c>
      <c r="I42" s="60"/>
    </row>
    <row r="43" spans="2:9" ht="14.25" customHeight="1">
      <c r="B43" s="49"/>
      <c r="C43" s="50" t="s">
        <v>38</v>
      </c>
      <c r="D43" s="51"/>
      <c r="E43" s="51"/>
      <c r="F43" s="52"/>
      <c r="G43" s="52"/>
      <c r="H43" s="52"/>
      <c r="I43" s="60"/>
    </row>
    <row r="44" spans="2:9" ht="14.25" customHeight="1">
      <c r="B44" s="55">
        <v>4</v>
      </c>
      <c r="C44" s="56" t="s">
        <v>39</v>
      </c>
      <c r="D44" s="57" t="s">
        <v>40</v>
      </c>
      <c r="E44" s="57">
        <v>500</v>
      </c>
      <c r="F44" s="57"/>
      <c r="G44" s="58">
        <f>E44*F44</f>
        <v>0</v>
      </c>
      <c r="H44" s="59"/>
      <c r="I44" s="60"/>
    </row>
    <row r="45" spans="2:9" ht="14.25" customHeight="1">
      <c r="B45" s="64"/>
      <c r="C45" s="65" t="s">
        <v>41</v>
      </c>
      <c r="D45" s="65"/>
      <c r="E45" s="65"/>
      <c r="F45" s="66"/>
      <c r="G45" s="67">
        <f t="shared" ref="G45:H45" si="14">SUM(G39:G44)</f>
        <v>0</v>
      </c>
      <c r="H45" s="66">
        <f t="shared" si="14"/>
        <v>180</v>
      </c>
      <c r="I45" s="68" t="s">
        <v>50</v>
      </c>
    </row>
    <row r="49" spans="2:9" ht="14.25" customHeight="1">
      <c r="B49" s="39"/>
      <c r="C49" s="40" t="s">
        <v>61</v>
      </c>
      <c r="D49" s="39"/>
      <c r="E49" s="39"/>
      <c r="F49" s="41"/>
      <c r="G49" s="42"/>
      <c r="H49" s="41"/>
      <c r="I49" s="43"/>
    </row>
    <row r="50" spans="2:9" ht="14.25" customHeight="1">
      <c r="B50" s="44" t="s">
        <v>10</v>
      </c>
      <c r="C50" s="45" t="s">
        <v>28</v>
      </c>
      <c r="D50" s="45" t="s">
        <v>29</v>
      </c>
      <c r="E50" s="45" t="s">
        <v>30</v>
      </c>
      <c r="F50" s="46" t="s">
        <v>31</v>
      </c>
      <c r="G50" s="47" t="s">
        <v>32</v>
      </c>
      <c r="H50" s="48" t="s">
        <v>33</v>
      </c>
      <c r="I50" s="45" t="s">
        <v>34</v>
      </c>
    </row>
    <row r="51" spans="2:9" ht="14.25" customHeight="1">
      <c r="B51" s="49"/>
      <c r="C51" s="50" t="s">
        <v>38</v>
      </c>
      <c r="D51" s="51"/>
      <c r="E51" s="51"/>
      <c r="F51" s="52"/>
      <c r="G51" s="52"/>
      <c r="H51" s="52"/>
      <c r="I51" s="60"/>
    </row>
    <row r="52" spans="2:9" ht="14.25" customHeight="1">
      <c r="B52" s="55">
        <v>1</v>
      </c>
      <c r="C52" s="56" t="s">
        <v>62</v>
      </c>
      <c r="D52" s="57" t="s">
        <v>40</v>
      </c>
      <c r="E52" s="57">
        <v>100</v>
      </c>
      <c r="F52" s="57"/>
      <c r="G52" s="58">
        <f>E52*F52</f>
        <v>0</v>
      </c>
      <c r="H52" s="59"/>
      <c r="I52" s="60"/>
    </row>
    <row r="53" spans="2:9" ht="14.25" customHeight="1">
      <c r="B53" s="64"/>
      <c r="C53" s="65" t="s">
        <v>41</v>
      </c>
      <c r="D53" s="65"/>
      <c r="E53" s="65"/>
      <c r="F53" s="66"/>
      <c r="G53" s="67">
        <f t="shared" ref="G53:H53" si="15">SUM(G51:G52)</f>
        <v>0</v>
      </c>
      <c r="H53" s="66">
        <f t="shared" si="15"/>
        <v>0</v>
      </c>
      <c r="I53" s="68" t="s">
        <v>50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25"/>
  <sheetViews>
    <sheetView workbookViewId="0"/>
  </sheetViews>
  <sheetFormatPr defaultColWidth="14.42578125" defaultRowHeight="15" customHeight="1"/>
  <cols>
    <col min="1" max="1" width="10.7109375" customWidth="1"/>
    <col min="2" max="2" width="4" customWidth="1"/>
    <col min="3" max="3" width="67.7109375" customWidth="1"/>
    <col min="4" max="4" width="15" customWidth="1"/>
    <col min="5" max="6" width="10.7109375" customWidth="1"/>
    <col min="7" max="7" width="11" customWidth="1"/>
    <col min="8" max="26" width="10.7109375" customWidth="1"/>
  </cols>
  <sheetData>
    <row r="3" spans="2:9" ht="14.25" customHeight="1">
      <c r="B3" s="70"/>
      <c r="C3" s="40" t="s">
        <v>63</v>
      </c>
      <c r="D3" s="70"/>
      <c r="E3" s="70"/>
      <c r="F3" s="70"/>
      <c r="G3" s="71"/>
      <c r="H3" s="71"/>
      <c r="I3" s="43"/>
    </row>
    <row r="4" spans="2:9" ht="14.25" customHeight="1">
      <c r="B4" s="44" t="s">
        <v>10</v>
      </c>
      <c r="C4" s="45" t="s">
        <v>28</v>
      </c>
      <c r="D4" s="45" t="s">
        <v>29</v>
      </c>
      <c r="E4" s="45" t="s">
        <v>30</v>
      </c>
      <c r="F4" s="46" t="s">
        <v>31</v>
      </c>
      <c r="G4" s="47" t="s">
        <v>32</v>
      </c>
      <c r="H4" s="48" t="s">
        <v>33</v>
      </c>
      <c r="I4" s="45" t="s">
        <v>34</v>
      </c>
    </row>
    <row r="5" spans="2:9" ht="14.25" customHeight="1">
      <c r="B5" s="49"/>
      <c r="C5" s="51"/>
      <c r="D5" s="51"/>
      <c r="E5" s="50"/>
      <c r="F5" s="72"/>
      <c r="G5" s="73"/>
      <c r="H5" s="72"/>
      <c r="I5" s="51">
        <v>100</v>
      </c>
    </row>
    <row r="6" spans="2:9" ht="14.25" customHeight="1">
      <c r="B6" s="74">
        <v>1</v>
      </c>
      <c r="C6" s="56" t="s">
        <v>64</v>
      </c>
      <c r="D6" s="75">
        <v>600</v>
      </c>
      <c r="E6" s="75">
        <v>10</v>
      </c>
      <c r="F6" s="76"/>
      <c r="G6" s="77">
        <f t="shared" ref="G6:G9" si="0">F6*E6</f>
        <v>0</v>
      </c>
      <c r="H6" s="76">
        <f t="shared" ref="H6:H15" si="1">D6*E6/100</f>
        <v>60</v>
      </c>
      <c r="I6" s="60"/>
    </row>
    <row r="7" spans="2:9" ht="14.25" customHeight="1">
      <c r="B7" s="74">
        <v>2</v>
      </c>
      <c r="C7" s="56" t="s">
        <v>65</v>
      </c>
      <c r="D7" s="75">
        <v>300</v>
      </c>
      <c r="E7" s="75">
        <v>5</v>
      </c>
      <c r="F7" s="76"/>
      <c r="G7" s="77">
        <f t="shared" si="0"/>
        <v>0</v>
      </c>
      <c r="H7" s="76">
        <f t="shared" si="1"/>
        <v>15</v>
      </c>
      <c r="I7" s="60" t="s">
        <v>53</v>
      </c>
    </row>
    <row r="8" spans="2:9" ht="14.25" customHeight="1">
      <c r="B8" s="74">
        <v>3</v>
      </c>
      <c r="C8" s="56" t="s">
        <v>66</v>
      </c>
      <c r="D8" s="75">
        <v>300</v>
      </c>
      <c r="E8" s="75">
        <v>10</v>
      </c>
      <c r="F8" s="76"/>
      <c r="G8" s="77">
        <f t="shared" si="0"/>
        <v>0</v>
      </c>
      <c r="H8" s="76">
        <f t="shared" si="1"/>
        <v>30</v>
      </c>
      <c r="I8" s="60" t="s">
        <v>53</v>
      </c>
    </row>
    <row r="9" spans="2:9" ht="14.25" customHeight="1">
      <c r="B9" s="74">
        <v>4</v>
      </c>
      <c r="C9" s="56" t="s">
        <v>52</v>
      </c>
      <c r="D9" s="75">
        <v>300</v>
      </c>
      <c r="E9" s="75">
        <v>10</v>
      </c>
      <c r="F9" s="76"/>
      <c r="G9" s="77">
        <f t="shared" si="0"/>
        <v>0</v>
      </c>
      <c r="H9" s="76">
        <f t="shared" si="1"/>
        <v>30</v>
      </c>
      <c r="I9" s="60" t="s">
        <v>53</v>
      </c>
    </row>
    <row r="10" spans="2:9" ht="14.25" customHeight="1">
      <c r="B10" s="74">
        <v>5</v>
      </c>
      <c r="C10" s="56" t="s">
        <v>67</v>
      </c>
      <c r="D10" s="75">
        <v>300</v>
      </c>
      <c r="E10" s="75">
        <v>10</v>
      </c>
      <c r="F10" s="76"/>
      <c r="G10" s="77">
        <f>E10*F10</f>
        <v>0</v>
      </c>
      <c r="H10" s="76">
        <f t="shared" si="1"/>
        <v>30</v>
      </c>
      <c r="I10" s="60" t="s">
        <v>53</v>
      </c>
    </row>
    <row r="11" spans="2:9" ht="14.25" customHeight="1">
      <c r="B11" s="74">
        <v>6</v>
      </c>
      <c r="C11" s="56" t="s">
        <v>68</v>
      </c>
      <c r="D11" s="75">
        <v>300</v>
      </c>
      <c r="E11" s="75">
        <v>10</v>
      </c>
      <c r="F11" s="76"/>
      <c r="G11" s="77">
        <f t="shared" ref="G11:G15" si="2">F11*E11</f>
        <v>0</v>
      </c>
      <c r="H11" s="76">
        <f t="shared" si="1"/>
        <v>30</v>
      </c>
      <c r="I11" s="60" t="s">
        <v>53</v>
      </c>
    </row>
    <row r="12" spans="2:9" ht="24" customHeight="1">
      <c r="B12" s="74">
        <v>7</v>
      </c>
      <c r="C12" s="56" t="s">
        <v>69</v>
      </c>
      <c r="D12" s="75">
        <v>300</v>
      </c>
      <c r="E12" s="75">
        <v>10</v>
      </c>
      <c r="F12" s="76"/>
      <c r="G12" s="77">
        <f t="shared" si="2"/>
        <v>0</v>
      </c>
      <c r="H12" s="76">
        <f t="shared" si="1"/>
        <v>30</v>
      </c>
      <c r="I12" s="60" t="s">
        <v>53</v>
      </c>
    </row>
    <row r="13" spans="2:9" ht="14.25" customHeight="1">
      <c r="B13" s="74">
        <v>8</v>
      </c>
      <c r="C13" s="56" t="s">
        <v>70</v>
      </c>
      <c r="D13" s="75">
        <v>300</v>
      </c>
      <c r="E13" s="75">
        <v>10</v>
      </c>
      <c r="F13" s="76"/>
      <c r="G13" s="77">
        <f t="shared" si="2"/>
        <v>0</v>
      </c>
      <c r="H13" s="76">
        <f t="shared" si="1"/>
        <v>30</v>
      </c>
      <c r="I13" s="60" t="s">
        <v>53</v>
      </c>
    </row>
    <row r="14" spans="2:9" ht="14.25" customHeight="1">
      <c r="B14" s="74">
        <v>9</v>
      </c>
      <c r="C14" s="56" t="s">
        <v>71</v>
      </c>
      <c r="D14" s="75">
        <v>300</v>
      </c>
      <c r="E14" s="75">
        <v>10</v>
      </c>
      <c r="F14" s="76"/>
      <c r="G14" s="77">
        <f t="shared" si="2"/>
        <v>0</v>
      </c>
      <c r="H14" s="76">
        <f t="shared" si="1"/>
        <v>30</v>
      </c>
      <c r="I14" s="60" t="s">
        <v>53</v>
      </c>
    </row>
    <row r="15" spans="2:9" ht="14.25" customHeight="1">
      <c r="B15" s="74">
        <v>10</v>
      </c>
      <c r="C15" s="56" t="s">
        <v>72</v>
      </c>
      <c r="D15" s="75">
        <v>300</v>
      </c>
      <c r="E15" s="75">
        <v>10</v>
      </c>
      <c r="F15" s="76"/>
      <c r="G15" s="77">
        <f t="shared" si="2"/>
        <v>0</v>
      </c>
      <c r="H15" s="76">
        <f t="shared" si="1"/>
        <v>30</v>
      </c>
      <c r="I15" s="60" t="s">
        <v>53</v>
      </c>
    </row>
    <row r="16" spans="2:9" ht="14.25" customHeight="1">
      <c r="B16" s="49"/>
      <c r="C16" s="51" t="s">
        <v>73</v>
      </c>
      <c r="D16" s="51"/>
      <c r="E16" s="50"/>
      <c r="F16" s="72"/>
      <c r="G16" s="72"/>
      <c r="H16" s="72"/>
      <c r="I16" s="60"/>
    </row>
    <row r="17" spans="2:9" ht="14.25" customHeight="1">
      <c r="B17" s="61">
        <v>1</v>
      </c>
      <c r="C17" s="69" t="s">
        <v>74</v>
      </c>
      <c r="D17" s="78">
        <v>1000</v>
      </c>
      <c r="E17" s="78">
        <v>6</v>
      </c>
      <c r="F17" s="63"/>
      <c r="G17" s="79">
        <f t="shared" ref="G17:G20" si="3">E17*F17</f>
        <v>0</v>
      </c>
      <c r="H17" s="76">
        <f t="shared" ref="H17:H20" si="4">D17*E17/100</f>
        <v>60</v>
      </c>
      <c r="I17" s="60"/>
    </row>
    <row r="18" spans="2:9" ht="14.25" customHeight="1">
      <c r="B18" s="61">
        <v>2</v>
      </c>
      <c r="C18" s="69" t="s">
        <v>75</v>
      </c>
      <c r="D18" s="78">
        <v>1000</v>
      </c>
      <c r="E18" s="78">
        <v>6</v>
      </c>
      <c r="F18" s="63"/>
      <c r="G18" s="79">
        <f t="shared" si="3"/>
        <v>0</v>
      </c>
      <c r="H18" s="76">
        <f t="shared" si="4"/>
        <v>60</v>
      </c>
      <c r="I18" s="60"/>
    </row>
    <row r="19" spans="2:9" ht="14.25" customHeight="1">
      <c r="B19" s="61">
        <v>3</v>
      </c>
      <c r="C19" s="69" t="s">
        <v>76</v>
      </c>
      <c r="D19" s="78">
        <v>1000</v>
      </c>
      <c r="E19" s="78">
        <v>6</v>
      </c>
      <c r="F19" s="63"/>
      <c r="G19" s="79">
        <f t="shared" si="3"/>
        <v>0</v>
      </c>
      <c r="H19" s="76">
        <f t="shared" si="4"/>
        <v>60</v>
      </c>
      <c r="I19" s="60"/>
    </row>
    <row r="20" spans="2:9" ht="14.25" customHeight="1">
      <c r="B20" s="55">
        <v>4</v>
      </c>
      <c r="C20" s="56" t="s">
        <v>77</v>
      </c>
      <c r="D20" s="78">
        <v>1000</v>
      </c>
      <c r="E20" s="78">
        <v>18</v>
      </c>
      <c r="F20" s="63"/>
      <c r="G20" s="80">
        <f t="shared" si="3"/>
        <v>0</v>
      </c>
      <c r="H20" s="76">
        <f t="shared" si="4"/>
        <v>180</v>
      </c>
      <c r="I20" s="60"/>
    </row>
    <row r="21" spans="2:9" ht="14.25" customHeight="1">
      <c r="B21" s="49"/>
      <c r="C21" s="51" t="s">
        <v>35</v>
      </c>
      <c r="D21" s="51"/>
      <c r="E21" s="50"/>
      <c r="F21" s="72"/>
      <c r="G21" s="72"/>
      <c r="H21" s="72"/>
      <c r="I21" s="60"/>
    </row>
    <row r="22" spans="2:9" ht="14.25" customHeight="1">
      <c r="B22" s="61">
        <v>1</v>
      </c>
      <c r="C22" s="69" t="s">
        <v>78</v>
      </c>
      <c r="D22" s="78">
        <v>70</v>
      </c>
      <c r="E22" s="78">
        <v>60</v>
      </c>
      <c r="F22" s="63"/>
      <c r="G22" s="80">
        <f t="shared" ref="G22:G24" si="5">E22*F22</f>
        <v>0</v>
      </c>
      <c r="H22" s="76">
        <f t="shared" ref="H22:H24" si="6">D22*E22/100</f>
        <v>42</v>
      </c>
      <c r="I22" s="60"/>
    </row>
    <row r="23" spans="2:9" ht="14.25" customHeight="1">
      <c r="B23" s="61">
        <v>2</v>
      </c>
      <c r="C23" s="69" t="s">
        <v>79</v>
      </c>
      <c r="D23" s="78">
        <v>80</v>
      </c>
      <c r="E23" s="78">
        <v>60</v>
      </c>
      <c r="F23" s="63"/>
      <c r="G23" s="80">
        <f t="shared" si="5"/>
        <v>0</v>
      </c>
      <c r="H23" s="76">
        <f t="shared" si="6"/>
        <v>48</v>
      </c>
      <c r="I23" s="60"/>
    </row>
    <row r="24" spans="2:9" ht="14.25" customHeight="1">
      <c r="B24" s="61">
        <v>3</v>
      </c>
      <c r="C24" s="69" t="s">
        <v>80</v>
      </c>
      <c r="D24" s="78">
        <v>1000</v>
      </c>
      <c r="E24" s="78">
        <v>12</v>
      </c>
      <c r="F24" s="63"/>
      <c r="G24" s="80">
        <f t="shared" si="5"/>
        <v>0</v>
      </c>
      <c r="H24" s="76">
        <f t="shared" si="6"/>
        <v>120</v>
      </c>
      <c r="I24" s="60"/>
    </row>
    <row r="25" spans="2:9" ht="14.25" customHeight="1">
      <c r="B25" s="64"/>
      <c r="C25" s="65" t="s">
        <v>41</v>
      </c>
      <c r="D25" s="65"/>
      <c r="E25" s="65"/>
      <c r="F25" s="66"/>
      <c r="G25" s="67">
        <f>SUM(G6:G24)</f>
        <v>0</v>
      </c>
      <c r="H25" s="66">
        <f>SUM(H6:H20)</f>
        <v>675</v>
      </c>
      <c r="I25" s="68" t="s">
        <v>50</v>
      </c>
    </row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K14"/>
  <sheetViews>
    <sheetView workbookViewId="0"/>
  </sheetViews>
  <sheetFormatPr defaultColWidth="14.42578125" defaultRowHeight="15" customHeight="1"/>
  <cols>
    <col min="1" max="1" width="8.7109375" customWidth="1"/>
    <col min="2" max="2" width="15.28515625" customWidth="1"/>
    <col min="3" max="4" width="13.28515625" customWidth="1"/>
    <col min="5" max="5" width="15.42578125" customWidth="1"/>
    <col min="6" max="26" width="8.7109375" customWidth="1"/>
  </cols>
  <sheetData>
    <row r="3" spans="2:11" ht="19.5" customHeight="1">
      <c r="B3" s="118" t="s">
        <v>81</v>
      </c>
      <c r="C3" s="93"/>
      <c r="D3" s="93"/>
      <c r="E3" s="93"/>
      <c r="F3" s="93"/>
      <c r="G3" s="93"/>
      <c r="H3" s="93"/>
      <c r="I3" s="93"/>
      <c r="J3" s="93"/>
      <c r="K3" s="93"/>
    </row>
    <row r="4" spans="2:11" ht="14.25" customHeight="1">
      <c r="B4" s="82" t="s">
        <v>82</v>
      </c>
      <c r="C4" s="119" t="s">
        <v>83</v>
      </c>
      <c r="D4" s="93"/>
      <c r="E4" s="83"/>
      <c r="F4" s="81"/>
      <c r="G4" s="81"/>
      <c r="H4" s="81"/>
      <c r="I4" s="81"/>
      <c r="J4" s="81"/>
    </row>
    <row r="5" spans="2:11" ht="14.25" customHeight="1">
      <c r="B5" s="82"/>
      <c r="C5" s="84">
        <v>45084</v>
      </c>
      <c r="D5" s="84">
        <v>45085</v>
      </c>
      <c r="E5" s="83"/>
      <c r="F5" s="81"/>
      <c r="G5" s="81"/>
      <c r="H5" s="81"/>
      <c r="I5" s="81"/>
      <c r="J5" s="81"/>
    </row>
    <row r="6" spans="2:11" ht="14.25" customHeight="1">
      <c r="B6" s="85" t="s">
        <v>84</v>
      </c>
      <c r="C6" s="85">
        <v>12</v>
      </c>
      <c r="D6" s="85">
        <v>12</v>
      </c>
    </row>
    <row r="7" spans="2:11" ht="14.25" customHeight="1">
      <c r="B7" s="85" t="s">
        <v>85</v>
      </c>
      <c r="C7" s="85">
        <v>12</v>
      </c>
      <c r="D7" s="85">
        <v>12</v>
      </c>
    </row>
    <row r="8" spans="2:11" ht="14.25" customHeight="1">
      <c r="B8" s="85" t="s">
        <v>86</v>
      </c>
      <c r="C8" s="85">
        <v>12</v>
      </c>
      <c r="D8" s="85">
        <v>12</v>
      </c>
    </row>
    <row r="9" spans="2:11" ht="14.25" customHeight="1">
      <c r="B9" s="85" t="s">
        <v>87</v>
      </c>
      <c r="C9" s="85">
        <v>12</v>
      </c>
      <c r="D9" s="85">
        <v>12</v>
      </c>
    </row>
    <row r="10" spans="2:11" ht="14.25" customHeight="1">
      <c r="B10" s="85" t="s">
        <v>88</v>
      </c>
    </row>
    <row r="11" spans="2:11" ht="14.25" customHeight="1">
      <c r="B11" s="85" t="s">
        <v>89</v>
      </c>
      <c r="C11" s="85">
        <v>5</v>
      </c>
      <c r="D11" s="85">
        <v>5</v>
      </c>
    </row>
    <row r="12" spans="2:11" ht="14.25" customHeight="1">
      <c r="B12" s="85" t="s">
        <v>90</v>
      </c>
      <c r="C12" s="85">
        <v>5</v>
      </c>
      <c r="D12" s="85">
        <v>5</v>
      </c>
    </row>
    <row r="13" spans="2:11" ht="14.25" customHeight="1">
      <c r="B13" s="85" t="s">
        <v>91</v>
      </c>
      <c r="C13" s="85">
        <v>4</v>
      </c>
      <c r="D13" s="85">
        <v>4</v>
      </c>
    </row>
    <row r="14" spans="2:11" ht="14.25" customHeight="1">
      <c r="B14" s="86" t="s">
        <v>92</v>
      </c>
      <c r="C14" s="85">
        <f t="shared" ref="C14:D14" si="0">SUM(C6:C13)</f>
        <v>62</v>
      </c>
      <c r="D14" s="85">
        <f t="shared" si="0"/>
        <v>62</v>
      </c>
    </row>
  </sheetData>
  <mergeCells count="2">
    <mergeCell ref="B3:K3"/>
    <mergeCell ref="C4:D4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01_Demo-days</vt:lpstr>
      <vt:lpstr>02_Practical_Workshop</vt:lpstr>
      <vt:lpstr>03_Info-days </vt:lpstr>
      <vt:lpstr>04_Networking Event </vt:lpstr>
      <vt:lpstr>Coffee breaks</vt:lpstr>
      <vt:lpstr>Фуршет вечеря</vt:lpstr>
      <vt:lpstr>Accommodation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Александр Попов</cp:lastModifiedBy>
  <cp:lastPrinted>2025-04-16T15:43:09Z</cp:lastPrinted>
  <dcterms:created xsi:type="dcterms:W3CDTF">2010-01-25T15:44:47Z</dcterms:created>
  <dcterms:modified xsi:type="dcterms:W3CDTF">2025-11-26T11:11:08Z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0x0101005011845CA8F7024A8FB7E2EAFFDC154A</vt:lpwstr>
  </property>
</Properties>
</file>